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reaheinze-my.sharepoint.com/personal/kontakt_adh-consulting_de/Documents/Dokumente/Schultze&amp;Braun/GSH Sachsen/Firmenunterlagen/"/>
    </mc:Choice>
  </mc:AlternateContent>
  <xr:revisionPtr revIDLastSave="0" documentId="8_{3BFB6967-4E68-4603-90FA-5B36636E7251}" xr6:coauthVersionLast="47" xr6:coauthVersionMax="47" xr10:uidLastSave="{00000000-0000-0000-0000-000000000000}"/>
  <bookViews>
    <workbookView xWindow="-28920" yWindow="6585" windowWidth="29040" windowHeight="15720" xr2:uid="{BFFC8E52-803F-4A99-A9D7-FA68B770322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0" i="1" l="1"/>
  <c r="M110" i="1"/>
  <c r="N110" i="1"/>
  <c r="L48" i="1"/>
  <c r="M48" i="1"/>
  <c r="N48" i="1"/>
  <c r="N27" i="1"/>
  <c r="L27" i="1"/>
  <c r="M27" i="1"/>
  <c r="L6" i="1"/>
  <c r="L105" i="1" s="1"/>
  <c r="M6" i="1"/>
  <c r="M105" i="1" s="1"/>
  <c r="N6" i="1"/>
  <c r="N105" i="1" s="1"/>
  <c r="L17" i="1"/>
  <c r="M17" i="1"/>
  <c r="N17" i="1"/>
  <c r="K110" i="1"/>
  <c r="K48" i="1"/>
  <c r="K27" i="1"/>
  <c r="K17" i="1"/>
  <c r="K6" i="1"/>
  <c r="K105" i="1" s="1"/>
  <c r="E17" i="1"/>
  <c r="F17" i="1"/>
  <c r="L8" i="1" l="1"/>
  <c r="N8" i="1"/>
  <c r="N18" i="1" s="1"/>
  <c r="N114" i="1" s="1"/>
  <c r="M8" i="1"/>
  <c r="M18" i="1" s="1"/>
  <c r="M114" i="1" s="1"/>
  <c r="N113" i="1"/>
  <c r="M113" i="1"/>
  <c r="L113" i="1"/>
  <c r="K113" i="1"/>
  <c r="K8" i="1"/>
  <c r="K18" i="1" s="1"/>
  <c r="K114" i="1" s="1"/>
  <c r="L18" i="1" l="1"/>
  <c r="L114" i="1" s="1"/>
  <c r="O6" i="1"/>
  <c r="O8" i="1" s="1"/>
  <c r="O110" i="1"/>
  <c r="O48" i="1"/>
  <c r="O27" i="1"/>
  <c r="O17" i="1"/>
  <c r="O18" i="1" l="1"/>
  <c r="O105" i="1"/>
  <c r="O113" i="1" s="1"/>
  <c r="O114" i="1" l="1"/>
  <c r="F105" i="1" l="1"/>
  <c r="I48" i="1"/>
  <c r="J48" i="1" l="1"/>
  <c r="F48" i="1"/>
  <c r="E48" i="1"/>
  <c r="D48" i="1"/>
  <c r="H110" i="1"/>
  <c r="G110" i="1"/>
  <c r="F110" i="1"/>
  <c r="E110" i="1"/>
  <c r="D110" i="1"/>
  <c r="I27" i="1"/>
  <c r="H27" i="1"/>
  <c r="G27" i="1"/>
  <c r="F27" i="1"/>
  <c r="E27" i="1"/>
  <c r="D27" i="1"/>
  <c r="F113" i="1" l="1"/>
  <c r="H48" i="1"/>
  <c r="G48" i="1"/>
  <c r="D105" i="1" l="1"/>
  <c r="D113" i="1" s="1"/>
  <c r="E105" i="1"/>
  <c r="E113" i="1" s="1"/>
  <c r="J110" i="1"/>
  <c r="I110" i="1"/>
  <c r="J27" i="1"/>
  <c r="J17" i="1" l="1"/>
  <c r="I17" i="1"/>
  <c r="H17" i="1"/>
  <c r="G17" i="1"/>
  <c r="F6" i="1"/>
  <c r="F8" i="1" s="1"/>
  <c r="F18" i="1" s="1"/>
  <c r="E6" i="1"/>
  <c r="E8" i="1" s="1"/>
  <c r="E18" i="1" s="1"/>
  <c r="J6" i="1"/>
  <c r="J8" i="1" s="1"/>
  <c r="I6" i="1"/>
  <c r="I8" i="1" s="1"/>
  <c r="D17" i="1" l="1"/>
  <c r="J18" i="1"/>
  <c r="I18" i="1"/>
  <c r="I105" i="1"/>
  <c r="I113" i="1" s="1"/>
  <c r="J105" i="1"/>
  <c r="J113" i="1" s="1"/>
  <c r="F114" i="1"/>
  <c r="E114" i="1"/>
  <c r="H6" i="1"/>
  <c r="G6" i="1"/>
  <c r="D6" i="1"/>
  <c r="D8" i="1" s="1"/>
  <c r="D18" i="1" s="1"/>
  <c r="D114" i="1" s="1"/>
  <c r="D115" i="1" s="1"/>
  <c r="E115" i="1" s="1"/>
  <c r="F115" i="1" l="1"/>
  <c r="I114" i="1"/>
  <c r="J114" i="1"/>
  <c r="G105" i="1"/>
  <c r="G113" i="1" s="1"/>
  <c r="G8" i="1"/>
  <c r="G18" i="1" s="1"/>
  <c r="H105" i="1"/>
  <c r="H113" i="1" s="1"/>
  <c r="H8" i="1"/>
  <c r="H18" i="1" s="1"/>
  <c r="H114" i="1" l="1"/>
  <c r="G114" i="1"/>
  <c r="G115" i="1" s="1"/>
  <c r="H115" i="1" l="1"/>
  <c r="I115" i="1" s="1"/>
  <c r="J115" i="1" s="1"/>
  <c r="K115" i="1" s="1"/>
  <c r="L115" i="1" s="1"/>
  <c r="M115" i="1" s="1"/>
  <c r="N115" i="1" s="1"/>
  <c r="O115" i="1" s="1"/>
</calcChain>
</file>

<file path=xl/sharedStrings.xml><?xml version="1.0" encoding="utf-8"?>
<sst xmlns="http://schemas.openxmlformats.org/spreadsheetml/2006/main" count="147" uniqueCount="129">
  <si>
    <t>Ist Jan. 26</t>
  </si>
  <si>
    <t>Ist Feb 26</t>
  </si>
  <si>
    <t>Ist Mrz 26</t>
  </si>
  <si>
    <t>Soll Apr 26</t>
  </si>
  <si>
    <t>Soll Mai 26</t>
  </si>
  <si>
    <t>Soll Jun 26</t>
  </si>
  <si>
    <t xml:space="preserve">Zwischensumme </t>
  </si>
  <si>
    <t>Mieteinnahmen</t>
  </si>
  <si>
    <t>Erlöse Werkzeugbereitstellung</t>
  </si>
  <si>
    <t>Forschungsprojekte</t>
  </si>
  <si>
    <t>Zink</t>
  </si>
  <si>
    <t>Strom</t>
  </si>
  <si>
    <t xml:space="preserve">Gas </t>
  </si>
  <si>
    <t>über Miete</t>
  </si>
  <si>
    <t>Abwasser</t>
  </si>
  <si>
    <t>Trinkwasser</t>
  </si>
  <si>
    <t>Chemikalien</t>
  </si>
  <si>
    <t>Verpackung</t>
  </si>
  <si>
    <t>noch ungeplant</t>
  </si>
  <si>
    <t>Miete</t>
  </si>
  <si>
    <t>Leasing</t>
  </si>
  <si>
    <t xml:space="preserve">FM Leasing - Messmaschine 72 Monate / 01.03.2025 - 01.03.2030 </t>
  </si>
  <si>
    <t>De Lage Landen Leasing Hubwagen Lager</t>
  </si>
  <si>
    <t>akf Leasingrate Maschine 01.09.2024 - 01.08.2030</t>
  </si>
  <si>
    <t xml:space="preserve">Würth Leasingrate Maschine 125 - 01.07.2024 - 01.06.2029 </t>
  </si>
  <si>
    <t xml:space="preserve">Grenke Leasing - (jährlich) Protect  - Laptop A. Fendler </t>
  </si>
  <si>
    <t>Grenke Leasing - (jährlich) Protect  - MS Exchange Server</t>
  </si>
  <si>
    <t>Grenke Leasing - (jährlich) Protect  - Drucker</t>
  </si>
  <si>
    <t>Grenke Leasing - (jährlich) Protect  - ONI Kältemaschine</t>
  </si>
  <si>
    <t>Grenke Leasing - (jährlich) Protect  - Scheuermaschine</t>
  </si>
  <si>
    <t>Personal inkl. Lohnsteuer</t>
  </si>
  <si>
    <t>SV-Beiträge</t>
  </si>
  <si>
    <t>Beitrag BG</t>
  </si>
  <si>
    <t xml:space="preserve">Auszahlungen für Steuern / Zahllast </t>
  </si>
  <si>
    <t>Abfallkosten</t>
  </si>
  <si>
    <t>Veolia monatlich</t>
  </si>
  <si>
    <t>Landratsamt nach Bescheid 01.04., 01.10.</t>
  </si>
  <si>
    <t>BWC Pappe / Folie nach Bedarf (runtergerechnet pro Monat 1.000€/12)</t>
  </si>
  <si>
    <t>Reinigungskosten</t>
  </si>
  <si>
    <t>PR Cleaning</t>
  </si>
  <si>
    <t>Frachtkosten</t>
  </si>
  <si>
    <t>variabel</t>
  </si>
  <si>
    <t>Finanzbuchführung</t>
  </si>
  <si>
    <t>Eschler+Wetzig</t>
  </si>
  <si>
    <t>Lohnabrechnung</t>
  </si>
  <si>
    <t>Relog</t>
  </si>
  <si>
    <t>Versicherungen</t>
  </si>
  <si>
    <t>Rundfunk</t>
  </si>
  <si>
    <t>ARD, ZDF … (quartalsweise) 15.02, 15.05., 15.08., 15.11.</t>
  </si>
  <si>
    <t>IT-Kosten</t>
  </si>
  <si>
    <t>Includis (quartalsweise)</t>
  </si>
  <si>
    <t>Grüttner&amp;Kharbtli GbR (halbjährlich)</t>
  </si>
  <si>
    <t>Bürokosten</t>
  </si>
  <si>
    <t>Centron (monatlich)</t>
  </si>
  <si>
    <t>Telekom (monatlich) Festnetz/Mobilfunk/Internet/Lancom</t>
  </si>
  <si>
    <t>Lindner Druckerabrechnung (quartalsweise)</t>
  </si>
  <si>
    <t>Datev (quartalsweise)</t>
  </si>
  <si>
    <t>Wartung</t>
  </si>
  <si>
    <t>Miete f. Einrichtungen bew. WG</t>
  </si>
  <si>
    <t>Dresdner Gabelstapler (monatlich) Toyota-Gabelstapler</t>
  </si>
  <si>
    <t>Prüfungskosten</t>
  </si>
  <si>
    <t>Instandhaltung</t>
  </si>
  <si>
    <t>Werkzeuge</t>
  </si>
  <si>
    <t>Frech Maschinen</t>
  </si>
  <si>
    <t>andere Anlagen/Maschinen</t>
  </si>
  <si>
    <t>bezogene Leistungen Lieferanten</t>
  </si>
  <si>
    <t>Weiterberechnungen</t>
  </si>
  <si>
    <t>Betriebsarzt</t>
  </si>
  <si>
    <t>Dr. Christiane Voigt (jährlich)</t>
  </si>
  <si>
    <t>L&amp;A Lasertechnik Wartung Laser WZB</t>
  </si>
  <si>
    <t>Büromaterial</t>
  </si>
  <si>
    <t>Toilettenpapier, Handtuchrollen</t>
  </si>
  <si>
    <t>Materialeinsatz</t>
  </si>
  <si>
    <t>Summe Materialeinsatz</t>
  </si>
  <si>
    <t>TÜV Zertifikat Überwachungsaudit</t>
  </si>
  <si>
    <t xml:space="preserve">UVV </t>
  </si>
  <si>
    <t>MeWa Miete f Putzlappen und Ölmatten</t>
  </si>
  <si>
    <t>Oberbank Mietkauf  Rate Roboter 1 + Palettenwickler 20.02.2024 - 20.01.2030</t>
  </si>
  <si>
    <t>Oberbank Mietkauf Rate Roboter 4 / 20.11.2024 - 20.10.2030</t>
  </si>
  <si>
    <t>Oberbank Mietkauf Rate Roboter 3 / 20.08.2024 - 20.07.2030</t>
  </si>
  <si>
    <t>Oberbank Mietkauf Rate Roboter 2 / 20.06.2024 - 20.05.2030</t>
  </si>
  <si>
    <t>De Lage Landen Mietkauf Miete Stapler WZB 15.10.2021 - 15.09.2028</t>
  </si>
  <si>
    <t>Targobank Rate Maschine 01.01.2024 - 01.12.2029</t>
  </si>
  <si>
    <t>Mietkauf</t>
  </si>
  <si>
    <t>Jahresabschlusskosten (Mittelwert aus 2023 und 2024 - 15.000 Euro)</t>
  </si>
  <si>
    <t>RMK</t>
  </si>
  <si>
    <t>Arbeitskleidung, Sonstiges</t>
  </si>
  <si>
    <t>Nylonstrickhandschuh, Rindspaltlederhandschuhe</t>
  </si>
  <si>
    <t>Reinigungsmittel, Zubehör</t>
  </si>
  <si>
    <t>Sonstiger Betriebsbedarf</t>
  </si>
  <si>
    <t>Sonstiges</t>
  </si>
  <si>
    <t>Aufwendungen Betriebsfeier</t>
  </si>
  <si>
    <t>Abgeltung Ersatzaussonderung Insolvenz</t>
  </si>
  <si>
    <t>Zinkschrott-Verkauf</t>
  </si>
  <si>
    <t>Prüfmittel</t>
  </si>
  <si>
    <t>Bremsenreiniger, Büromaterial, Erodierdraht</t>
  </si>
  <si>
    <t>Rießner Gase</t>
  </si>
  <si>
    <t>Lieferant</t>
  </si>
  <si>
    <t>Stapler</t>
  </si>
  <si>
    <t>(halbjährlich)</t>
  </si>
  <si>
    <t>(jährlich) im November</t>
  </si>
  <si>
    <t>Liquiditätsplanung M&amp;A Prozess</t>
  </si>
  <si>
    <t>Summe Insolvenzbedingte Ausgaben</t>
  </si>
  <si>
    <t>Zurechnung ungebundene Aufträge noch nicht erfolgt</t>
  </si>
  <si>
    <t>sonstige Einnahmen</t>
  </si>
  <si>
    <t>Einnahmen (Umsätze) ungebunden</t>
  </si>
  <si>
    <t xml:space="preserve">Einnahmen (Umsätze) gebunden </t>
  </si>
  <si>
    <t>Gesamteinnahmen</t>
  </si>
  <si>
    <t>Summe bezogene Ausgaben (Lieferanten)</t>
  </si>
  <si>
    <t>sonstige Ausgaben</t>
  </si>
  <si>
    <t>Summe Sonstige Ausgaben</t>
  </si>
  <si>
    <t>Personalausgaben gesamt</t>
  </si>
  <si>
    <t>Summe Personalausgaben</t>
  </si>
  <si>
    <t>Gesamtausgaben ohne insolvenzbedingte Ausgaben</t>
  </si>
  <si>
    <t>Soll Jul 26</t>
  </si>
  <si>
    <t>Soll Aug 26</t>
  </si>
  <si>
    <t>Soll Sep 26</t>
  </si>
  <si>
    <t>Soll Okt 26</t>
  </si>
  <si>
    <t>Soll Nov 26</t>
  </si>
  <si>
    <t>Soll Dez 26</t>
  </si>
  <si>
    <t>Liquidität ohne insolvenzbedingte Ausgaben</t>
  </si>
  <si>
    <t>Kontostand zum 01.01.26:</t>
  </si>
  <si>
    <t>ca. 1,2% vom Umsatz</t>
  </si>
  <si>
    <t>Grenke Leasing - (quartalsweise und 50% gekürzt) Rate - Scheuersaugmaschine 421,87 € bis Ende 01.01.2030</t>
  </si>
  <si>
    <t>Grenke Leasing - (quartalsweise und 50% gekürzt) Rate - Drucker bis 01.07.2026</t>
  </si>
  <si>
    <t>Grenke Leasing - (quartalsweise und 50% gekürzt) Rate - MS Exchange Server bis 01.01.2027</t>
  </si>
  <si>
    <t>Grenke Leasing - (quartalsweise und 50% gekürzt) Rate - ONI Kältemaschine 1687,71 Euro bis 01.01.2031</t>
  </si>
  <si>
    <t>in Klärung entfällt im Zuge Mietminderung</t>
  </si>
  <si>
    <t>Notos Miete Immobilie, Mietminderung in 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</si>
</sst>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44" fontId="2" fillId="0" borderId="0" xfId="2" applyFont="1"/>
    <xf numFmtId="0" fontId="3" fillId="2" borderId="1" xfId="0" applyFont="1" applyFill="1" applyBorder="1" applyAlignment="1">
      <alignment vertical="center"/>
    </xf>
    <xf numFmtId="0" fontId="3" fillId="0" borderId="0" xfId="0" applyFont="1"/>
    <xf numFmtId="44" fontId="3" fillId="2" borderId="1" xfId="2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44" fontId="3" fillId="3" borderId="2" xfId="2" applyFont="1" applyFill="1" applyBorder="1" applyAlignment="1">
      <alignment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44" fontId="2" fillId="0" borderId="4" xfId="2" applyFont="1" applyBorder="1"/>
    <xf numFmtId="44" fontId="2" fillId="0" borderId="4" xfId="2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4" fontId="3" fillId="2" borderId="5" xfId="2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44" fontId="2" fillId="5" borderId="10" xfId="2" applyFont="1" applyFill="1" applyBorder="1"/>
    <xf numFmtId="164" fontId="2" fillId="0" borderId="4" xfId="1" applyNumberFormat="1" applyFont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44" fontId="2" fillId="0" borderId="4" xfId="2" applyFont="1" applyFill="1" applyBorder="1" applyAlignment="1">
      <alignment vertical="center"/>
    </xf>
    <xf numFmtId="0" fontId="2" fillId="0" borderId="4" xfId="0" applyFont="1" applyBorder="1"/>
    <xf numFmtId="44" fontId="2" fillId="0" borderId="4" xfId="2" applyFont="1" applyBorder="1" applyAlignment="1">
      <alignment horizontal="right"/>
    </xf>
    <xf numFmtId="44" fontId="3" fillId="0" borderId="7" xfId="2" applyFont="1" applyBorder="1" applyAlignment="1">
      <alignment horizontal="center"/>
    </xf>
    <xf numFmtId="0" fontId="2" fillId="0" borderId="12" xfId="0" applyFont="1" applyBorder="1"/>
    <xf numFmtId="44" fontId="2" fillId="0" borderId="0" xfId="2" applyFont="1" applyBorder="1"/>
    <xf numFmtId="0" fontId="3" fillId="5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vertical="center"/>
    </xf>
    <xf numFmtId="44" fontId="3" fillId="2" borderId="24" xfId="2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/>
    <xf numFmtId="44" fontId="2" fillId="0" borderId="9" xfId="2" applyFont="1" applyBorder="1"/>
    <xf numFmtId="0" fontId="3" fillId="6" borderId="1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vertical="center"/>
    </xf>
    <xf numFmtId="44" fontId="2" fillId="0" borderId="9" xfId="2" applyFont="1" applyFill="1" applyBorder="1" applyAlignment="1">
      <alignment vertical="center"/>
    </xf>
    <xf numFmtId="0" fontId="3" fillId="3" borderId="23" xfId="0" applyFont="1" applyFill="1" applyBorder="1" applyAlignment="1">
      <alignment horizontal="left" vertical="center"/>
    </xf>
    <xf numFmtId="164" fontId="3" fillId="3" borderId="24" xfId="1" applyNumberFormat="1" applyFont="1" applyFill="1" applyBorder="1" applyAlignment="1">
      <alignment vertical="center"/>
    </xf>
    <xf numFmtId="44" fontId="3" fillId="3" borderId="24" xfId="2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44" fontId="2" fillId="0" borderId="9" xfId="2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44" fontId="2" fillId="6" borderId="1" xfId="2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44" fontId="3" fillId="2" borderId="26" xfId="2" applyFont="1" applyFill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44" fontId="2" fillId="0" borderId="11" xfId="2" applyFont="1" applyBorder="1"/>
    <xf numFmtId="0" fontId="3" fillId="5" borderId="17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44" fontId="3" fillId="0" borderId="28" xfId="2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64" fontId="3" fillId="4" borderId="20" xfId="0" applyNumberFormat="1" applyFont="1" applyFill="1" applyBorder="1" applyAlignment="1">
      <alignment horizontal="right" vertical="center"/>
    </xf>
    <xf numFmtId="44" fontId="3" fillId="4" borderId="20" xfId="2" applyFont="1" applyFill="1" applyBorder="1" applyAlignment="1">
      <alignment vertical="center"/>
    </xf>
    <xf numFmtId="164" fontId="3" fillId="7" borderId="6" xfId="0" applyNumberFormat="1" applyFont="1" applyFill="1" applyBorder="1" applyAlignment="1">
      <alignment horizontal="right" vertical="center"/>
    </xf>
    <xf numFmtId="44" fontId="3" fillId="7" borderId="20" xfId="2" applyFont="1" applyFill="1" applyBorder="1" applyAlignment="1">
      <alignment vertical="center"/>
    </xf>
    <xf numFmtId="44" fontId="2" fillId="5" borderId="9" xfId="2" applyFont="1" applyFill="1" applyBorder="1" applyAlignment="1">
      <alignment horizontal="right" vertical="center"/>
    </xf>
    <xf numFmtId="44" fontId="2" fillId="5" borderId="10" xfId="2" applyFont="1" applyFill="1" applyBorder="1" applyAlignment="1">
      <alignment horizontal="right" vertical="center"/>
    </xf>
    <xf numFmtId="44" fontId="2" fillId="5" borderId="14" xfId="2" applyFont="1" applyFill="1" applyBorder="1" applyAlignment="1">
      <alignment horizontal="right" vertical="center"/>
    </xf>
    <xf numFmtId="44" fontId="3" fillId="2" borderId="4" xfId="2" applyFont="1" applyFill="1" applyBorder="1" applyAlignment="1">
      <alignment horizontal="right" vertical="center"/>
    </xf>
    <xf numFmtId="44" fontId="3" fillId="2" borderId="5" xfId="2" applyFont="1" applyFill="1" applyBorder="1" applyAlignment="1">
      <alignment horizontal="right" vertical="center"/>
    </xf>
    <xf numFmtId="44" fontId="3" fillId="2" borderId="16" xfId="2" applyFont="1" applyFill="1" applyBorder="1" applyAlignment="1">
      <alignment horizontal="right" vertical="center"/>
    </xf>
    <xf numFmtId="44" fontId="3" fillId="2" borderId="11" xfId="2" applyFont="1" applyFill="1" applyBorder="1" applyAlignment="1">
      <alignment horizontal="right" vertical="center"/>
    </xf>
    <xf numFmtId="44" fontId="3" fillId="2" borderId="26" xfId="2" applyFont="1" applyFill="1" applyBorder="1" applyAlignment="1">
      <alignment horizontal="right" vertical="center"/>
    </xf>
    <xf numFmtId="44" fontId="3" fillId="2" borderId="18" xfId="2" applyFont="1" applyFill="1" applyBorder="1" applyAlignment="1">
      <alignment horizontal="right" vertical="center"/>
    </xf>
    <xf numFmtId="44" fontId="2" fillId="0" borderId="9" xfId="2" applyFont="1" applyBorder="1" applyAlignment="1">
      <alignment horizontal="right" vertical="center"/>
    </xf>
    <xf numFmtId="44" fontId="2" fillId="0" borderId="10" xfId="2" applyFont="1" applyBorder="1" applyAlignment="1">
      <alignment horizontal="right" vertical="center"/>
    </xf>
    <xf numFmtId="44" fontId="2" fillId="0" borderId="16" xfId="2" applyFont="1" applyBorder="1" applyAlignment="1">
      <alignment horizontal="right" vertical="center"/>
    </xf>
    <xf numFmtId="44" fontId="2" fillId="0" borderId="4" xfId="2" applyFont="1" applyBorder="1" applyAlignment="1">
      <alignment horizontal="right" vertical="center"/>
    </xf>
    <xf numFmtId="44" fontId="2" fillId="0" borderId="5" xfId="2" applyFont="1" applyBorder="1" applyAlignment="1">
      <alignment horizontal="right" vertical="center"/>
    </xf>
    <xf numFmtId="44" fontId="3" fillId="3" borderId="11" xfId="2" applyFont="1" applyFill="1" applyBorder="1" applyAlignment="1">
      <alignment horizontal="right" vertical="center"/>
    </xf>
    <xf numFmtId="44" fontId="3" fillId="3" borderId="26" xfId="2" applyFont="1" applyFill="1" applyBorder="1" applyAlignment="1">
      <alignment horizontal="right" vertical="center"/>
    </xf>
    <xf numFmtId="44" fontId="3" fillId="3" borderId="18" xfId="2" applyFont="1" applyFill="1" applyBorder="1" applyAlignment="1">
      <alignment horizontal="right" vertical="center"/>
    </xf>
    <xf numFmtId="44" fontId="2" fillId="0" borderId="5" xfId="2" applyFont="1" applyFill="1" applyBorder="1" applyAlignment="1">
      <alignment vertical="center"/>
    </xf>
    <xf numFmtId="44" fontId="3" fillId="6" borderId="29" xfId="2" applyFont="1" applyFill="1" applyBorder="1" applyAlignment="1">
      <alignment horizontal="right" vertical="center"/>
    </xf>
    <xf numFmtId="44" fontId="3" fillId="6" borderId="4" xfId="2" applyFont="1" applyFill="1" applyBorder="1" applyAlignment="1">
      <alignment horizontal="right" vertical="center"/>
    </xf>
    <xf numFmtId="44" fontId="3" fillId="6" borderId="16" xfId="2" applyFont="1" applyFill="1" applyBorder="1" applyAlignment="1">
      <alignment horizontal="right" vertical="center"/>
    </xf>
    <xf numFmtId="44" fontId="3" fillId="3" borderId="21" xfId="2" applyFont="1" applyFill="1" applyBorder="1" applyAlignment="1">
      <alignment horizontal="right" vertical="center"/>
    </xf>
    <xf numFmtId="44" fontId="3" fillId="3" borderId="27" xfId="2" applyFont="1" applyFill="1" applyBorder="1" applyAlignment="1">
      <alignment horizontal="right" vertical="center"/>
    </xf>
    <xf numFmtId="44" fontId="3" fillId="3" borderId="22" xfId="2" applyFont="1" applyFill="1" applyBorder="1" applyAlignment="1">
      <alignment horizontal="right" vertical="center"/>
    </xf>
    <xf numFmtId="44" fontId="3" fillId="5" borderId="1" xfId="2" applyFont="1" applyFill="1" applyBorder="1" applyAlignment="1">
      <alignment horizontal="right" vertical="center"/>
    </xf>
    <xf numFmtId="44" fontId="3" fillId="5" borderId="4" xfId="2" applyFont="1" applyFill="1" applyBorder="1" applyAlignment="1">
      <alignment horizontal="right" vertical="center"/>
    </xf>
    <xf numFmtId="44" fontId="3" fillId="5" borderId="16" xfId="2" applyFont="1" applyFill="1" applyBorder="1" applyAlignment="1">
      <alignment horizontal="right" vertical="center"/>
    </xf>
    <xf numFmtId="44" fontId="2" fillId="6" borderId="1" xfId="2" applyFont="1" applyFill="1" applyBorder="1" applyAlignment="1">
      <alignment horizontal="right" vertical="center"/>
    </xf>
    <xf numFmtId="44" fontId="2" fillId="6" borderId="4" xfId="2" applyFont="1" applyFill="1" applyBorder="1" applyAlignment="1">
      <alignment horizontal="right" vertical="center"/>
    </xf>
    <xf numFmtId="44" fontId="2" fillId="6" borderId="16" xfId="2" applyFont="1" applyFill="1" applyBorder="1" applyAlignment="1">
      <alignment horizontal="right" vertical="center"/>
    </xf>
    <xf numFmtId="44" fontId="2" fillId="0" borderId="14" xfId="2" applyFont="1" applyBorder="1" applyAlignment="1">
      <alignment horizontal="right" vertical="center"/>
    </xf>
    <xf numFmtId="44" fontId="2" fillId="0" borderId="4" xfId="2" applyFont="1" applyFill="1" applyBorder="1" applyAlignment="1">
      <alignment horizontal="right" vertical="center"/>
    </xf>
    <xf numFmtId="44" fontId="3" fillId="6" borderId="1" xfId="2" applyFont="1" applyFill="1" applyBorder="1" applyAlignment="1">
      <alignment horizontal="right" vertical="center"/>
    </xf>
    <xf numFmtId="44" fontId="2" fillId="0" borderId="9" xfId="2" applyFont="1" applyFill="1" applyBorder="1" applyAlignment="1">
      <alignment horizontal="right" vertical="center"/>
    </xf>
    <xf numFmtId="44" fontId="2" fillId="0" borderId="5" xfId="2" applyFont="1" applyFill="1" applyBorder="1" applyAlignment="1">
      <alignment horizontal="right" vertical="center"/>
    </xf>
    <xf numFmtId="44" fontId="2" fillId="0" borderId="16" xfId="2" applyFont="1" applyFill="1" applyBorder="1" applyAlignment="1">
      <alignment horizontal="right" vertical="center"/>
    </xf>
    <xf numFmtId="44" fontId="3" fillId="0" borderId="4" xfId="2" applyFont="1" applyBorder="1" applyAlignment="1">
      <alignment horizontal="right" vertical="center"/>
    </xf>
    <xf numFmtId="44" fontId="2" fillId="0" borderId="11" xfId="2" applyFont="1" applyFill="1" applyBorder="1" applyAlignment="1">
      <alignment horizontal="right" vertical="center"/>
    </xf>
    <xf numFmtId="44" fontId="2" fillId="0" borderId="11" xfId="2" applyFont="1" applyBorder="1" applyAlignment="1">
      <alignment horizontal="right" vertical="center"/>
    </xf>
    <xf numFmtId="44" fontId="3" fillId="4" borderId="30" xfId="2" applyFont="1" applyFill="1" applyBorder="1" applyAlignment="1">
      <alignment horizontal="right" vertical="center"/>
    </xf>
    <xf numFmtId="44" fontId="3" fillId="4" borderId="31" xfId="2" applyFont="1" applyFill="1" applyBorder="1" applyAlignment="1">
      <alignment horizontal="right" vertical="center"/>
    </xf>
    <xf numFmtId="44" fontId="3" fillId="4" borderId="32" xfId="2" applyFont="1" applyFill="1" applyBorder="1" applyAlignment="1">
      <alignment horizontal="right" vertical="center"/>
    </xf>
    <xf numFmtId="44" fontId="3" fillId="7" borderId="21" xfId="2" applyFont="1" applyFill="1" applyBorder="1" applyAlignment="1">
      <alignment horizontal="right" vertical="center"/>
    </xf>
    <xf numFmtId="164" fontId="2" fillId="0" borderId="15" xfId="1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/>
    <xf numFmtId="44" fontId="3" fillId="7" borderId="28" xfId="2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8" borderId="4" xfId="0" applyFont="1" applyFill="1" applyBorder="1"/>
    <xf numFmtId="44" fontId="2" fillId="8" borderId="4" xfId="2" applyFont="1" applyFill="1" applyBorder="1"/>
    <xf numFmtId="44" fontId="2" fillId="8" borderId="4" xfId="2" applyFont="1" applyFill="1" applyBorder="1" applyAlignment="1">
      <alignment horizontal="right" vertic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1164166</xdr:colOff>
      <xdr:row>0</xdr:row>
      <xdr:rowOff>0</xdr:rowOff>
    </xdr:from>
    <xdr:to>
      <xdr:col>3</xdr:col>
      <xdr:colOff>107181</xdr:colOff>
      <xdr:row>1</xdr:row>
      <xdr:rowOff>68399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376D556-D3A3-4B97-8501-CAFE53845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06" b="31334"/>
        <a:stretch>
          <a:fillRect/>
        </a:stretch>
      </xdr:blipFill>
      <xdr:spPr>
        <a:xfrm>
          <a:off x="1164166" y="0"/>
          <a:ext cx="6513273" cy="1711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FC6D-8139-4769-AB01-DAF663550EC9}">
  <sheetPr>
    <pageSetUpPr fitToPage="1"/>
  </sheetPr>
  <dimension ref="A1:O116"/>
  <sheetViews>
    <sheetView tabSelected="1" zoomScale="90" zoomScaleNormal="90" workbookViewId="0">
      <pane xSplit="3" ySplit="3" topLeftCell="E4" activePane="bottomRight" state="frozen"/>
      <selection pane="topRight" activeCell="E1" sqref="E1"/>
      <selection pane="bottomLeft" activeCell="A2" sqref="A2"/>
      <selection pane="bottomRight" activeCell="B51" sqref="B51"/>
    </sheetView>
  </sheetViews>
  <sheetFormatPr baseColWidth="10" defaultColWidth="11.453125" defaultRowHeight="15.5" outlineLevelRow="1" x14ac:dyDescent="0.35"/>
  <cols>
    <col min="1" max="1" width="66.7265625" style="1" bestFit="1" customWidth="1"/>
    <col min="2" max="2" width="28.81640625" style="1" customWidth="1"/>
    <col min="3" max="3" width="18" style="2" bestFit="1" customWidth="1"/>
    <col min="4" max="5" width="14.453125" style="8" bestFit="1" customWidth="1"/>
    <col min="6" max="6" width="15.453125" style="8" customWidth="1"/>
    <col min="7" max="10" width="14.453125" style="8" bestFit="1" customWidth="1"/>
    <col min="11" max="11" width="15" style="8" bestFit="1" customWidth="1"/>
    <col min="12" max="14" width="14.81640625" style="8" customWidth="1"/>
    <col min="15" max="15" width="15" style="8" bestFit="1" customWidth="1"/>
    <col min="16" max="16384" width="11.453125" style="1"/>
  </cols>
  <sheetData>
    <row r="1" spans="1:15" ht="129" customHeight="1" thickBot="1" x14ac:dyDescent="0.4">
      <c r="A1" s="113" t="s">
        <v>101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5"/>
    </row>
    <row r="2" spans="1:15" ht="16" thickBot="1" x14ac:dyDescent="0.4">
      <c r="A2" s="25"/>
      <c r="C2" s="26"/>
      <c r="K2" s="60"/>
      <c r="L2" s="60"/>
      <c r="M2" s="60"/>
      <c r="N2" s="60"/>
      <c r="O2" s="61"/>
    </row>
    <row r="3" spans="1:15" ht="16" outlineLevel="1" thickBot="1" x14ac:dyDescent="0.4">
      <c r="A3" s="15"/>
      <c r="B3" s="16"/>
      <c r="C3" s="24" t="s">
        <v>18</v>
      </c>
      <c r="D3" s="24" t="s">
        <v>0</v>
      </c>
      <c r="E3" s="24" t="s">
        <v>1</v>
      </c>
      <c r="F3" s="24" t="s">
        <v>2</v>
      </c>
      <c r="G3" s="24" t="s">
        <v>3</v>
      </c>
      <c r="H3" s="24" t="s">
        <v>4</v>
      </c>
      <c r="I3" s="24" t="s">
        <v>5</v>
      </c>
      <c r="J3" s="24" t="s">
        <v>114</v>
      </c>
      <c r="K3" s="24" t="s">
        <v>115</v>
      </c>
      <c r="L3" s="24" t="s">
        <v>116</v>
      </c>
      <c r="M3" s="24" t="s">
        <v>117</v>
      </c>
      <c r="N3" s="24" t="s">
        <v>118</v>
      </c>
      <c r="O3" s="59" t="s">
        <v>119</v>
      </c>
    </row>
    <row r="4" spans="1:15" outlineLevel="1" x14ac:dyDescent="0.35">
      <c r="A4" s="27" t="s">
        <v>106</v>
      </c>
      <c r="B4" s="17"/>
      <c r="C4" s="18"/>
      <c r="D4" s="66">
        <v>493246.95</v>
      </c>
      <c r="E4" s="66">
        <v>429653.81</v>
      </c>
      <c r="F4" s="66">
        <v>529923.85</v>
      </c>
      <c r="G4" s="66">
        <v>552506.37</v>
      </c>
      <c r="H4" s="66">
        <v>398948.07</v>
      </c>
      <c r="I4" s="66">
        <v>357562.12</v>
      </c>
      <c r="J4" s="66">
        <v>305891.46999999997</v>
      </c>
      <c r="K4" s="67">
        <v>238879.17</v>
      </c>
      <c r="L4" s="66">
        <v>20547.14</v>
      </c>
      <c r="M4" s="66">
        <v>2843.29</v>
      </c>
      <c r="N4" s="66">
        <v>2843.29</v>
      </c>
      <c r="O4" s="68"/>
    </row>
    <row r="5" spans="1:15" x14ac:dyDescent="0.35">
      <c r="A5" s="109" t="s">
        <v>105</v>
      </c>
      <c r="B5" s="21"/>
      <c r="C5" s="20"/>
      <c r="D5" s="97"/>
      <c r="E5" s="97"/>
      <c r="F5" s="97"/>
      <c r="G5" s="97"/>
      <c r="H5" s="97"/>
      <c r="I5" s="97"/>
      <c r="J5" s="97">
        <v>63505.539999999994</v>
      </c>
      <c r="K5" s="100">
        <v>316036.63</v>
      </c>
      <c r="L5" s="100">
        <v>292571.02</v>
      </c>
      <c r="M5" s="100">
        <v>334890.99</v>
      </c>
      <c r="N5" s="97">
        <v>291768.96000000002</v>
      </c>
      <c r="O5" s="101">
        <v>172511.91999999998</v>
      </c>
    </row>
    <row r="6" spans="1:15" s="4" customFormat="1" x14ac:dyDescent="0.35">
      <c r="A6" s="28" t="s">
        <v>6</v>
      </c>
      <c r="B6" s="12"/>
      <c r="C6" s="13"/>
      <c r="D6" s="69">
        <f t="shared" ref="D6:O6" si="0">SUM(D4:D5)</f>
        <v>493246.95</v>
      </c>
      <c r="E6" s="69">
        <f t="shared" si="0"/>
        <v>429653.81</v>
      </c>
      <c r="F6" s="69">
        <f t="shared" si="0"/>
        <v>529923.85</v>
      </c>
      <c r="G6" s="69">
        <f t="shared" si="0"/>
        <v>552506.37</v>
      </c>
      <c r="H6" s="69">
        <f t="shared" si="0"/>
        <v>398948.07</v>
      </c>
      <c r="I6" s="69">
        <f t="shared" si="0"/>
        <v>357562.12</v>
      </c>
      <c r="J6" s="69">
        <f t="shared" si="0"/>
        <v>369397.00999999995</v>
      </c>
      <c r="K6" s="70">
        <f t="shared" ref="K6:N6" si="1">SUM(K4:K5)</f>
        <v>554915.80000000005</v>
      </c>
      <c r="L6" s="70">
        <f t="shared" si="1"/>
        <v>313118.16000000003</v>
      </c>
      <c r="M6" s="70">
        <f t="shared" si="1"/>
        <v>337734.27999999997</v>
      </c>
      <c r="N6" s="70">
        <f t="shared" si="1"/>
        <v>294612.25</v>
      </c>
      <c r="O6" s="71">
        <f t="shared" si="0"/>
        <v>172511.91999999998</v>
      </c>
    </row>
    <row r="7" spans="1:15" x14ac:dyDescent="0.35">
      <c r="A7" s="29" t="s">
        <v>103</v>
      </c>
      <c r="B7" s="20"/>
      <c r="C7" s="83"/>
      <c r="D7" s="97"/>
      <c r="E7" s="97"/>
      <c r="F7" s="97"/>
      <c r="G7" s="97"/>
      <c r="H7" s="97"/>
      <c r="I7" s="97"/>
      <c r="J7" s="97"/>
      <c r="K7" s="100">
        <v>17850</v>
      </c>
      <c r="L7" s="100">
        <v>17850</v>
      </c>
      <c r="M7" s="100">
        <v>17850</v>
      </c>
      <c r="N7" s="100">
        <v>17850</v>
      </c>
      <c r="O7" s="101">
        <v>17850</v>
      </c>
    </row>
    <row r="8" spans="1:15" x14ac:dyDescent="0.35">
      <c r="A8" s="50" t="s">
        <v>6</v>
      </c>
      <c r="B8" s="51"/>
      <c r="C8" s="52"/>
      <c r="D8" s="72">
        <f>D6+D7</f>
        <v>493246.95</v>
      </c>
      <c r="E8" s="72">
        <f t="shared" ref="E8:O8" si="2">E6+E7</f>
        <v>429653.81</v>
      </c>
      <c r="F8" s="72">
        <f t="shared" si="2"/>
        <v>529923.85</v>
      </c>
      <c r="G8" s="72">
        <f t="shared" si="2"/>
        <v>552506.37</v>
      </c>
      <c r="H8" s="72">
        <f t="shared" si="2"/>
        <v>398948.07</v>
      </c>
      <c r="I8" s="72">
        <f t="shared" si="2"/>
        <v>357562.12</v>
      </c>
      <c r="J8" s="72">
        <f t="shared" si="2"/>
        <v>369397.00999999995</v>
      </c>
      <c r="K8" s="73">
        <f t="shared" ref="K8:N8" si="3">K6+K7</f>
        <v>572765.80000000005</v>
      </c>
      <c r="L8" s="73">
        <f t="shared" si="3"/>
        <v>330968.16000000003</v>
      </c>
      <c r="M8" s="73">
        <f t="shared" si="3"/>
        <v>355584.27999999997</v>
      </c>
      <c r="N8" s="73">
        <f t="shared" si="3"/>
        <v>312462.25</v>
      </c>
      <c r="O8" s="74">
        <f t="shared" si="2"/>
        <v>190361.91999999998</v>
      </c>
    </row>
    <row r="9" spans="1:15" x14ac:dyDescent="0.35">
      <c r="A9" s="57" t="s">
        <v>104</v>
      </c>
      <c r="B9" s="54"/>
      <c r="C9" s="54"/>
      <c r="D9" s="90"/>
      <c r="E9" s="90"/>
      <c r="F9" s="90"/>
      <c r="G9" s="90"/>
      <c r="H9" s="90"/>
      <c r="I9" s="90"/>
      <c r="J9" s="90"/>
      <c r="K9" s="90"/>
      <c r="L9" s="91"/>
      <c r="M9" s="91"/>
      <c r="N9" s="91"/>
      <c r="O9" s="92"/>
    </row>
    <row r="10" spans="1:15" x14ac:dyDescent="0.35">
      <c r="A10" s="37" t="s">
        <v>7</v>
      </c>
      <c r="B10" s="53" t="s">
        <v>127</v>
      </c>
      <c r="C10" s="47"/>
      <c r="D10" s="75">
        <v>2499.9996000000001</v>
      </c>
      <c r="E10" s="75">
        <v>2500</v>
      </c>
      <c r="F10" s="75">
        <v>0</v>
      </c>
      <c r="G10" s="75">
        <v>2500</v>
      </c>
      <c r="H10" s="75">
        <v>2500</v>
      </c>
      <c r="I10" s="75">
        <v>2500</v>
      </c>
      <c r="J10" s="75">
        <v>2500</v>
      </c>
      <c r="K10" s="76">
        <v>2500</v>
      </c>
      <c r="L10" s="75">
        <v>2500</v>
      </c>
      <c r="M10" s="76">
        <v>2500</v>
      </c>
      <c r="N10" s="75">
        <v>2500</v>
      </c>
      <c r="O10" s="77">
        <v>2500</v>
      </c>
    </row>
    <row r="11" spans="1:15" x14ac:dyDescent="0.35">
      <c r="A11" s="29" t="s">
        <v>8</v>
      </c>
      <c r="B11" s="19"/>
      <c r="C11" s="11"/>
      <c r="D11" s="78">
        <v>1487.5</v>
      </c>
      <c r="E11" s="78">
        <v>4462.5</v>
      </c>
      <c r="F11" s="78"/>
      <c r="G11" s="78">
        <v>892.5</v>
      </c>
      <c r="H11" s="78"/>
      <c r="I11" s="78">
        <v>892.5</v>
      </c>
      <c r="J11" s="78"/>
      <c r="K11" s="79"/>
      <c r="L11" s="78"/>
      <c r="M11" s="78"/>
      <c r="N11" s="78"/>
      <c r="O11" s="77"/>
    </row>
    <row r="12" spans="1:15" x14ac:dyDescent="0.35">
      <c r="A12" s="29" t="s">
        <v>9</v>
      </c>
      <c r="B12" s="19"/>
      <c r="C12" s="11"/>
      <c r="D12" s="78"/>
      <c r="E12" s="78"/>
      <c r="F12" s="78"/>
      <c r="G12" s="78"/>
      <c r="H12" s="78"/>
      <c r="I12" s="78"/>
      <c r="J12" s="78"/>
      <c r="K12" s="79"/>
      <c r="L12" s="78"/>
      <c r="M12" s="78"/>
      <c r="N12" s="78"/>
      <c r="O12" s="77"/>
    </row>
    <row r="13" spans="1:15" x14ac:dyDescent="0.35">
      <c r="A13" s="30" t="s">
        <v>92</v>
      </c>
      <c r="B13" s="19"/>
      <c r="C13" s="11"/>
      <c r="D13" s="78"/>
      <c r="E13" s="78"/>
      <c r="F13" s="78">
        <v>47706.92</v>
      </c>
      <c r="G13" s="78"/>
      <c r="H13" s="78"/>
      <c r="I13" s="78"/>
      <c r="J13" s="78"/>
      <c r="K13" s="79"/>
      <c r="L13" s="78"/>
      <c r="M13" s="78"/>
      <c r="N13" s="78"/>
      <c r="O13" s="77"/>
    </row>
    <row r="14" spans="1:15" x14ac:dyDescent="0.35">
      <c r="A14" s="29" t="s">
        <v>93</v>
      </c>
      <c r="B14" s="19"/>
      <c r="C14" s="11"/>
      <c r="D14" s="78"/>
      <c r="E14" s="78"/>
      <c r="F14" s="78">
        <v>37785.480000000003</v>
      </c>
      <c r="G14" s="78"/>
      <c r="H14" s="78"/>
      <c r="I14" s="78"/>
      <c r="J14" s="78"/>
      <c r="K14" s="79"/>
      <c r="L14" s="78">
        <v>35000</v>
      </c>
      <c r="M14" s="78"/>
      <c r="N14" s="78"/>
      <c r="O14" s="77"/>
    </row>
    <row r="15" spans="1:15" x14ac:dyDescent="0.35">
      <c r="A15" s="29" t="s">
        <v>66</v>
      </c>
      <c r="B15" s="19"/>
      <c r="C15" s="11"/>
      <c r="D15" s="78">
        <v>11339.997899999998</v>
      </c>
      <c r="E15" s="78">
        <v>4200</v>
      </c>
      <c r="F15" s="78">
        <v>4200</v>
      </c>
      <c r="G15" s="78">
        <v>4200</v>
      </c>
      <c r="H15" s="78">
        <v>4200</v>
      </c>
      <c r="I15" s="78">
        <v>4200</v>
      </c>
      <c r="J15" s="78">
        <v>4200</v>
      </c>
      <c r="K15" s="79">
        <v>4200</v>
      </c>
      <c r="L15" s="78">
        <v>4200</v>
      </c>
      <c r="M15" s="79">
        <v>4200</v>
      </c>
      <c r="N15" s="78">
        <v>4200</v>
      </c>
      <c r="O15" s="77">
        <v>4200</v>
      </c>
    </row>
    <row r="16" spans="1:15" x14ac:dyDescent="0.35">
      <c r="A16" s="29"/>
      <c r="B16" s="19"/>
      <c r="C16" s="11"/>
      <c r="D16" s="78">
        <v>3605.0454999999997</v>
      </c>
      <c r="E16" s="78"/>
      <c r="F16" s="78"/>
      <c r="G16" s="78"/>
      <c r="H16" s="78"/>
      <c r="I16" s="78"/>
      <c r="J16" s="78"/>
      <c r="K16" s="79"/>
      <c r="L16" s="78"/>
      <c r="M16" s="78"/>
      <c r="N16" s="78"/>
      <c r="O16" s="77"/>
    </row>
    <row r="17" spans="1:15" s="4" customFormat="1" x14ac:dyDescent="0.35">
      <c r="A17" s="31" t="s">
        <v>6</v>
      </c>
      <c r="B17" s="3"/>
      <c r="C17" s="5"/>
      <c r="D17" s="69">
        <f t="shared" ref="D17:O17" si="4">SUM(D9:D16)</f>
        <v>18932.542999999998</v>
      </c>
      <c r="E17" s="69">
        <f t="shared" si="4"/>
        <v>11162.5</v>
      </c>
      <c r="F17" s="69">
        <f t="shared" si="4"/>
        <v>89692.4</v>
      </c>
      <c r="G17" s="69">
        <f t="shared" si="4"/>
        <v>7592.5</v>
      </c>
      <c r="H17" s="69">
        <f t="shared" si="4"/>
        <v>6700</v>
      </c>
      <c r="I17" s="69">
        <f t="shared" si="4"/>
        <v>7592.5</v>
      </c>
      <c r="J17" s="69">
        <f t="shared" si="4"/>
        <v>6700</v>
      </c>
      <c r="K17" s="70">
        <f t="shared" ref="K17:N17" si="5">SUM(K9:K16)</f>
        <v>6700</v>
      </c>
      <c r="L17" s="70">
        <f t="shared" si="5"/>
        <v>41700</v>
      </c>
      <c r="M17" s="70">
        <f t="shared" si="5"/>
        <v>6700</v>
      </c>
      <c r="N17" s="70">
        <f t="shared" si="5"/>
        <v>6700</v>
      </c>
      <c r="O17" s="71">
        <f t="shared" si="4"/>
        <v>6700</v>
      </c>
    </row>
    <row r="18" spans="1:15" ht="23.25" customHeight="1" x14ac:dyDescent="0.35">
      <c r="A18" s="43" t="s">
        <v>107</v>
      </c>
      <c r="B18" s="44"/>
      <c r="C18" s="45"/>
      <c r="D18" s="80">
        <f t="shared" ref="D18:O18" si="6">D8+D17</f>
        <v>512179.49300000002</v>
      </c>
      <c r="E18" s="80">
        <f t="shared" si="6"/>
        <v>440816.31</v>
      </c>
      <c r="F18" s="80">
        <f t="shared" si="6"/>
        <v>619616.25</v>
      </c>
      <c r="G18" s="80">
        <f t="shared" si="6"/>
        <v>560098.87</v>
      </c>
      <c r="H18" s="80">
        <f t="shared" si="6"/>
        <v>405648.07</v>
      </c>
      <c r="I18" s="80">
        <f t="shared" si="6"/>
        <v>365154.62</v>
      </c>
      <c r="J18" s="80">
        <f t="shared" si="6"/>
        <v>376097.00999999995</v>
      </c>
      <c r="K18" s="81">
        <f t="shared" ref="K18:N18" si="7">K8+K17</f>
        <v>579465.80000000005</v>
      </c>
      <c r="L18" s="81">
        <f>L8+L17</f>
        <v>372668.16000000003</v>
      </c>
      <c r="M18" s="81">
        <f t="shared" si="7"/>
        <v>362284.27999999997</v>
      </c>
      <c r="N18" s="81">
        <f t="shared" si="7"/>
        <v>319162.25</v>
      </c>
      <c r="O18" s="82">
        <f t="shared" si="6"/>
        <v>197061.91999999998</v>
      </c>
    </row>
    <row r="19" spans="1:15" x14ac:dyDescent="0.35">
      <c r="A19" s="58" t="s">
        <v>72</v>
      </c>
      <c r="B19" s="48"/>
      <c r="C19" s="49"/>
      <c r="D19" s="93"/>
      <c r="E19" s="93"/>
      <c r="F19" s="93"/>
      <c r="G19" s="93"/>
      <c r="H19" s="93"/>
      <c r="I19" s="93"/>
      <c r="J19" s="93"/>
      <c r="K19" s="93"/>
      <c r="L19" s="94"/>
      <c r="M19" s="94"/>
      <c r="N19" s="94"/>
      <c r="O19" s="95"/>
    </row>
    <row r="20" spans="1:15" x14ac:dyDescent="0.35">
      <c r="A20" s="37" t="s">
        <v>10</v>
      </c>
      <c r="B20" s="46"/>
      <c r="C20" s="47"/>
      <c r="D20" s="75">
        <v>-159911.72</v>
      </c>
      <c r="E20" s="75">
        <v>-169665.77000000002</v>
      </c>
      <c r="F20" s="75">
        <v>-86310.54</v>
      </c>
      <c r="G20" s="75">
        <v>-85000</v>
      </c>
      <c r="H20" s="75">
        <v>-85000</v>
      </c>
      <c r="I20" s="75">
        <v>-85000</v>
      </c>
      <c r="J20" s="75">
        <v>-85000</v>
      </c>
      <c r="K20" s="75">
        <v>-85000</v>
      </c>
      <c r="L20" s="75">
        <v>-85000</v>
      </c>
      <c r="M20" s="75">
        <v>-85000</v>
      </c>
      <c r="N20" s="75">
        <v>-85000</v>
      </c>
      <c r="O20" s="96">
        <v>-85000</v>
      </c>
    </row>
    <row r="21" spans="1:15" x14ac:dyDescent="0.35">
      <c r="A21" s="29" t="s">
        <v>17</v>
      </c>
      <c r="B21" s="20"/>
      <c r="C21" s="21"/>
      <c r="D21" s="97"/>
      <c r="E21" s="78">
        <v>-175.68</v>
      </c>
      <c r="F21" s="78">
        <v>-5407.45</v>
      </c>
      <c r="G21" s="78">
        <v>-5000</v>
      </c>
      <c r="H21" s="78">
        <v>-5000</v>
      </c>
      <c r="I21" s="78">
        <v>-5000</v>
      </c>
      <c r="J21" s="78">
        <v>-5000</v>
      </c>
      <c r="K21" s="78">
        <v>-5000</v>
      </c>
      <c r="L21" s="78">
        <v>-5000</v>
      </c>
      <c r="M21" s="78">
        <v>-5000</v>
      </c>
      <c r="N21" s="78">
        <v>-5000</v>
      </c>
      <c r="O21" s="77">
        <v>-5000</v>
      </c>
    </row>
    <row r="22" spans="1:15" x14ac:dyDescent="0.35">
      <c r="A22" s="29" t="s">
        <v>16</v>
      </c>
      <c r="B22" s="20"/>
      <c r="C22" s="21"/>
      <c r="D22" s="97">
        <v>-3166.23</v>
      </c>
      <c r="E22" s="78">
        <v>0</v>
      </c>
      <c r="F22" s="78">
        <v>-3230.85</v>
      </c>
      <c r="G22" s="78">
        <v>-3231</v>
      </c>
      <c r="H22" s="78"/>
      <c r="I22" s="78">
        <v>-3231</v>
      </c>
      <c r="J22" s="78"/>
      <c r="K22" s="79">
        <v>-3231</v>
      </c>
      <c r="L22" s="78"/>
      <c r="M22" s="79">
        <v>-3231</v>
      </c>
      <c r="N22" s="78"/>
      <c r="O22" s="77">
        <v>-3231</v>
      </c>
    </row>
    <row r="23" spans="1:15" x14ac:dyDescent="0.35">
      <c r="A23" s="29" t="s">
        <v>11</v>
      </c>
      <c r="B23" s="20"/>
      <c r="C23" s="21"/>
      <c r="D23" s="97">
        <v>-21000</v>
      </c>
      <c r="E23" s="78">
        <v>-21000</v>
      </c>
      <c r="F23" s="78">
        <v>-21000</v>
      </c>
      <c r="G23" s="78">
        <v>-21000</v>
      </c>
      <c r="H23" s="78">
        <v>-21000</v>
      </c>
      <c r="I23" s="78">
        <v>-21000</v>
      </c>
      <c r="J23" s="78">
        <v>-21000</v>
      </c>
      <c r="K23" s="79">
        <v>-21000</v>
      </c>
      <c r="L23" s="78">
        <v>-21000</v>
      </c>
      <c r="M23" s="79">
        <v>-21000</v>
      </c>
      <c r="N23" s="78">
        <v>-21000</v>
      </c>
      <c r="O23" s="77">
        <v>-21000</v>
      </c>
    </row>
    <row r="24" spans="1:15" x14ac:dyDescent="0.35">
      <c r="A24" s="29" t="s">
        <v>12</v>
      </c>
      <c r="B24" s="20" t="s">
        <v>13</v>
      </c>
      <c r="C24" s="21"/>
      <c r="D24" s="97"/>
      <c r="E24" s="78"/>
      <c r="F24" s="78"/>
      <c r="G24" s="78"/>
      <c r="H24" s="78"/>
      <c r="I24" s="78"/>
      <c r="J24" s="78"/>
      <c r="K24" s="79"/>
      <c r="L24" s="78"/>
      <c r="M24" s="78"/>
      <c r="N24" s="78"/>
      <c r="O24" s="77"/>
    </row>
    <row r="25" spans="1:15" x14ac:dyDescent="0.35">
      <c r="A25" s="29" t="s">
        <v>14</v>
      </c>
      <c r="B25" s="20"/>
      <c r="C25" s="10"/>
      <c r="D25" s="97">
        <v>-2926</v>
      </c>
      <c r="E25" s="78"/>
      <c r="F25" s="78"/>
      <c r="G25" s="97">
        <v>-2926</v>
      </c>
      <c r="H25" s="78"/>
      <c r="I25" s="78"/>
      <c r="J25" s="78">
        <v>-3000</v>
      </c>
      <c r="K25" s="79"/>
      <c r="L25" s="78"/>
      <c r="M25" s="78">
        <v>-3000</v>
      </c>
      <c r="N25" s="78"/>
      <c r="O25" s="77"/>
    </row>
    <row r="26" spans="1:15" x14ac:dyDescent="0.35">
      <c r="A26" s="29" t="s">
        <v>15</v>
      </c>
      <c r="B26" s="20"/>
      <c r="C26" s="21"/>
      <c r="D26" s="97"/>
      <c r="E26" s="78">
        <v>-327</v>
      </c>
      <c r="F26" s="78">
        <v>84.16</v>
      </c>
      <c r="G26" s="97">
        <v>-327</v>
      </c>
      <c r="H26" s="78"/>
      <c r="I26" s="97">
        <v>-327</v>
      </c>
      <c r="J26" s="78"/>
      <c r="K26" s="97">
        <v>-327</v>
      </c>
      <c r="L26" s="78"/>
      <c r="M26" s="97">
        <v>-327</v>
      </c>
      <c r="N26" s="78"/>
      <c r="O26" s="101">
        <v>-327</v>
      </c>
    </row>
    <row r="27" spans="1:15" s="4" customFormat="1" x14ac:dyDescent="0.35">
      <c r="A27" s="31" t="s">
        <v>73</v>
      </c>
      <c r="B27" s="3"/>
      <c r="C27" s="5"/>
      <c r="D27" s="69">
        <f t="shared" ref="D27:O27" si="8">SUM(D19:D26)</f>
        <v>-187003.95</v>
      </c>
      <c r="E27" s="69">
        <f t="shared" si="8"/>
        <v>-191168.45</v>
      </c>
      <c r="F27" s="69">
        <f t="shared" si="8"/>
        <v>-115864.68</v>
      </c>
      <c r="G27" s="69">
        <f t="shared" si="8"/>
        <v>-117484</v>
      </c>
      <c r="H27" s="69">
        <f t="shared" si="8"/>
        <v>-111000</v>
      </c>
      <c r="I27" s="69">
        <f t="shared" si="8"/>
        <v>-114558</v>
      </c>
      <c r="J27" s="69">
        <f t="shared" si="8"/>
        <v>-114000</v>
      </c>
      <c r="K27" s="70">
        <f t="shared" ref="K27:M27" si="9">SUM(K19:K26)</f>
        <v>-114558</v>
      </c>
      <c r="L27" s="70">
        <f t="shared" si="9"/>
        <v>-111000</v>
      </c>
      <c r="M27" s="70">
        <f t="shared" si="9"/>
        <v>-117558</v>
      </c>
      <c r="N27" s="70">
        <f>SUM(N19:N26)</f>
        <v>-111000</v>
      </c>
      <c r="O27" s="71">
        <f t="shared" si="8"/>
        <v>-114558</v>
      </c>
    </row>
    <row r="28" spans="1:15" x14ac:dyDescent="0.35">
      <c r="A28" s="58" t="s">
        <v>65</v>
      </c>
      <c r="B28" s="40"/>
      <c r="C28" s="40"/>
      <c r="D28" s="98"/>
      <c r="E28" s="98"/>
      <c r="F28" s="98"/>
      <c r="G28" s="98"/>
      <c r="H28" s="98"/>
      <c r="I28" s="98"/>
      <c r="J28" s="98"/>
      <c r="K28" s="98"/>
      <c r="L28" s="85"/>
      <c r="M28" s="85"/>
      <c r="N28" s="85"/>
      <c r="O28" s="86"/>
    </row>
    <row r="29" spans="1:15" x14ac:dyDescent="0.35">
      <c r="A29" s="37" t="s">
        <v>97</v>
      </c>
      <c r="B29" s="41"/>
      <c r="C29" s="42"/>
      <c r="D29" s="99"/>
      <c r="E29" s="75">
        <v>-1190.24</v>
      </c>
      <c r="F29" s="75"/>
      <c r="G29" s="75"/>
      <c r="H29" s="75">
        <v>-1382.1849999999999</v>
      </c>
      <c r="I29" s="75">
        <v>-1122.1699999999998</v>
      </c>
      <c r="J29" s="75">
        <v>-1108.4849999999999</v>
      </c>
      <c r="K29" s="76">
        <v>-1300</v>
      </c>
      <c r="L29" s="76">
        <v>-1300</v>
      </c>
      <c r="M29" s="76">
        <v>-1300</v>
      </c>
      <c r="N29" s="76">
        <v>-1300</v>
      </c>
      <c r="O29" s="96">
        <v>-1300</v>
      </c>
    </row>
    <row r="30" spans="1:15" x14ac:dyDescent="0.35">
      <c r="A30" s="29" t="s">
        <v>97</v>
      </c>
      <c r="B30" s="20"/>
      <c r="C30" s="21"/>
      <c r="D30" s="97">
        <v>0</v>
      </c>
      <c r="E30" s="78">
        <v>-2441.12</v>
      </c>
      <c r="F30" s="78">
        <v>-9001.17</v>
      </c>
      <c r="G30" s="78">
        <v>-2214.5899999999997</v>
      </c>
      <c r="H30" s="78">
        <v>-2575.16</v>
      </c>
      <c r="I30" s="78">
        <v>-4344.3924999999999</v>
      </c>
      <c r="J30" s="78">
        <v>-454.46099999999996</v>
      </c>
      <c r="K30" s="79">
        <v>-3500</v>
      </c>
      <c r="L30" s="79">
        <v>-3500</v>
      </c>
      <c r="M30" s="79">
        <v>-3500</v>
      </c>
      <c r="N30" s="79">
        <v>-3500</v>
      </c>
      <c r="O30" s="77">
        <v>-3500</v>
      </c>
    </row>
    <row r="31" spans="1:15" x14ac:dyDescent="0.35">
      <c r="A31" s="29" t="s">
        <v>97</v>
      </c>
      <c r="B31" s="20"/>
      <c r="C31" s="21"/>
      <c r="D31" s="97"/>
      <c r="E31" s="78">
        <v>-593.44000000000005</v>
      </c>
      <c r="F31" s="78">
        <v>-2937.89</v>
      </c>
      <c r="G31" s="78">
        <v>-1300.7057</v>
      </c>
      <c r="H31" s="78">
        <v>-1682.8266000000001</v>
      </c>
      <c r="I31" s="78">
        <v>-1290.4479000000001</v>
      </c>
      <c r="J31" s="78">
        <v>-1726.3924999999999</v>
      </c>
      <c r="K31" s="79">
        <v>-714</v>
      </c>
      <c r="L31" s="78">
        <v>-1600</v>
      </c>
      <c r="M31" s="78">
        <v>-1600</v>
      </c>
      <c r="N31" s="78">
        <v>-1600</v>
      </c>
      <c r="O31" s="77">
        <v>-1600</v>
      </c>
    </row>
    <row r="32" spans="1:15" x14ac:dyDescent="0.35">
      <c r="A32" s="29" t="s">
        <v>97</v>
      </c>
      <c r="B32" s="20"/>
      <c r="C32" s="21"/>
      <c r="D32" s="97"/>
      <c r="E32" s="78"/>
      <c r="F32" s="78">
        <v>-392.7</v>
      </c>
      <c r="G32" s="78"/>
      <c r="H32" s="78"/>
      <c r="I32" s="78"/>
      <c r="J32" s="78"/>
      <c r="K32" s="79"/>
      <c r="L32" s="78"/>
      <c r="M32" s="78"/>
      <c r="N32" s="78"/>
      <c r="O32" s="77"/>
    </row>
    <row r="33" spans="1:15" x14ac:dyDescent="0.35">
      <c r="A33" s="29" t="s">
        <v>97</v>
      </c>
      <c r="B33" s="20"/>
      <c r="C33" s="21"/>
      <c r="D33" s="97">
        <v>-443.94</v>
      </c>
      <c r="E33" s="78"/>
      <c r="F33" s="78">
        <v>-439.28</v>
      </c>
      <c r="G33" s="78">
        <v>-1041.7140999999999</v>
      </c>
      <c r="H33" s="78">
        <v>-638.39930000000004</v>
      </c>
      <c r="I33" s="78"/>
      <c r="J33" s="78">
        <v>-650</v>
      </c>
      <c r="K33" s="78">
        <v>-650</v>
      </c>
      <c r="L33" s="78">
        <v>-650</v>
      </c>
      <c r="M33" s="78">
        <v>-650</v>
      </c>
      <c r="N33" s="78">
        <v>-650</v>
      </c>
      <c r="O33" s="77">
        <v>-650</v>
      </c>
    </row>
    <row r="34" spans="1:15" x14ac:dyDescent="0.35">
      <c r="A34" s="29" t="s">
        <v>97</v>
      </c>
      <c r="B34" s="20"/>
      <c r="C34" s="21"/>
      <c r="D34" s="97"/>
      <c r="E34" s="78"/>
      <c r="F34" s="78">
        <v>-1216.18</v>
      </c>
      <c r="G34" s="78">
        <v>-2299.7464</v>
      </c>
      <c r="H34" s="78">
        <v>-4111.0929999999998</v>
      </c>
      <c r="I34" s="78">
        <v>-2470.44</v>
      </c>
      <c r="J34" s="78">
        <v>-2128.3150000000001</v>
      </c>
      <c r="K34" s="79">
        <v>-2500</v>
      </c>
      <c r="L34" s="79">
        <v>-2500</v>
      </c>
      <c r="M34" s="79">
        <v>-2500</v>
      </c>
      <c r="N34" s="79">
        <v>-2500</v>
      </c>
      <c r="O34" s="77">
        <v>-2500</v>
      </c>
    </row>
    <row r="35" spans="1:15" x14ac:dyDescent="0.35">
      <c r="A35" s="29" t="s">
        <v>97</v>
      </c>
      <c r="B35" s="20"/>
      <c r="C35" s="21"/>
      <c r="D35" s="97"/>
      <c r="E35" s="78">
        <v>-1079.1600000000001</v>
      </c>
      <c r="F35" s="78">
        <v>-1299.48</v>
      </c>
      <c r="G35" s="78">
        <v>-1190</v>
      </c>
      <c r="H35" s="78">
        <v>-416.5</v>
      </c>
      <c r="I35" s="78"/>
      <c r="J35" s="78">
        <v>-1516.5</v>
      </c>
      <c r="K35" s="79">
        <v>-1500</v>
      </c>
      <c r="L35" s="78">
        <v>-1500</v>
      </c>
      <c r="M35" s="78">
        <v>-1500</v>
      </c>
      <c r="N35" s="78">
        <v>-1500</v>
      </c>
      <c r="O35" s="77">
        <v>-1500</v>
      </c>
    </row>
    <row r="36" spans="1:15" x14ac:dyDescent="0.35">
      <c r="A36" s="29" t="s">
        <v>97</v>
      </c>
      <c r="B36" s="20"/>
      <c r="C36" s="21"/>
      <c r="D36" s="97">
        <v>-1370.86</v>
      </c>
      <c r="E36" s="78">
        <v>-2398.2600000000002</v>
      </c>
      <c r="F36" s="78">
        <v>-3416.38</v>
      </c>
      <c r="G36" s="78">
        <v>-11465.777600000001</v>
      </c>
      <c r="H36" s="78">
        <v>-11568.262199999999</v>
      </c>
      <c r="I36" s="78">
        <v>-6526.9572000000007</v>
      </c>
      <c r="J36" s="78">
        <v>-4730.8658999999998</v>
      </c>
      <c r="K36" s="79">
        <v>-6482.5712000000003</v>
      </c>
      <c r="L36" s="78">
        <v>-6410.88</v>
      </c>
      <c r="M36" s="78">
        <v>-6202.82</v>
      </c>
      <c r="N36" s="78">
        <v>-6202.82</v>
      </c>
      <c r="O36" s="77">
        <v>-5500</v>
      </c>
    </row>
    <row r="37" spans="1:15" x14ac:dyDescent="0.35">
      <c r="A37" s="29" t="s">
        <v>97</v>
      </c>
      <c r="B37" s="20"/>
      <c r="C37" s="21"/>
      <c r="D37" s="97">
        <v>0</v>
      </c>
      <c r="E37" s="78">
        <v>-2062.89</v>
      </c>
      <c r="F37" s="78">
        <v>-5589.76</v>
      </c>
      <c r="G37" s="78"/>
      <c r="H37" s="78"/>
      <c r="I37" s="78">
        <v>-8872.64</v>
      </c>
      <c r="J37" s="78"/>
      <c r="K37" s="79"/>
      <c r="L37" s="78"/>
      <c r="M37" s="78"/>
      <c r="N37" s="78"/>
      <c r="O37" s="77"/>
    </row>
    <row r="38" spans="1:15" x14ac:dyDescent="0.35">
      <c r="A38" s="29" t="s">
        <v>97</v>
      </c>
      <c r="B38" s="20"/>
      <c r="C38" s="21"/>
      <c r="D38" s="97"/>
      <c r="E38" s="78">
        <v>-11256.82</v>
      </c>
      <c r="F38" s="78">
        <v>-4219.8500000000004</v>
      </c>
      <c r="G38" s="78">
        <v>-9926.3730999999989</v>
      </c>
      <c r="H38" s="78">
        <v>-15248.231599999999</v>
      </c>
      <c r="I38" s="78">
        <v>-14634.120199999999</v>
      </c>
      <c r="J38" s="78">
        <v>-11691.862499999999</v>
      </c>
      <c r="K38" s="79">
        <v>-10703.026599999999</v>
      </c>
      <c r="L38" s="78">
        <v>-11200</v>
      </c>
      <c r="M38" s="78">
        <v>-11200</v>
      </c>
      <c r="N38" s="78">
        <v>-11200</v>
      </c>
      <c r="O38" s="77">
        <v>-6000</v>
      </c>
    </row>
    <row r="39" spans="1:15" x14ac:dyDescent="0.35">
      <c r="A39" s="29" t="s">
        <v>97</v>
      </c>
      <c r="B39" s="20"/>
      <c r="C39" s="21"/>
      <c r="D39" s="97"/>
      <c r="E39" s="78">
        <v>0</v>
      </c>
      <c r="F39" s="78">
        <v>-5673.31</v>
      </c>
      <c r="G39" s="78">
        <v>-3952.585</v>
      </c>
      <c r="H39" s="78"/>
      <c r="I39" s="78">
        <v>-5468.6449999999995</v>
      </c>
      <c r="J39" s="78">
        <v>-6632.7624999999998</v>
      </c>
      <c r="K39" s="79">
        <v>-2192.8724999999999</v>
      </c>
      <c r="L39" s="78">
        <v>-4000</v>
      </c>
      <c r="M39" s="78">
        <v>-4000</v>
      </c>
      <c r="N39" s="78">
        <v>-4000</v>
      </c>
      <c r="O39" s="77">
        <v>-2000</v>
      </c>
    </row>
    <row r="40" spans="1:15" x14ac:dyDescent="0.35">
      <c r="A40" s="29" t="s">
        <v>97</v>
      </c>
      <c r="B40" s="20"/>
      <c r="C40" s="21"/>
      <c r="D40" s="97"/>
      <c r="E40" s="78"/>
      <c r="F40" s="78"/>
      <c r="G40" s="78">
        <v>-4879</v>
      </c>
      <c r="H40" s="78"/>
      <c r="I40" s="78"/>
      <c r="J40" s="78"/>
      <c r="K40" s="79"/>
      <c r="L40" s="78"/>
      <c r="M40" s="78"/>
      <c r="N40" s="78"/>
      <c r="O40" s="77"/>
    </row>
    <row r="41" spans="1:15" x14ac:dyDescent="0.35">
      <c r="A41" s="29" t="s">
        <v>97</v>
      </c>
      <c r="B41" s="20"/>
      <c r="C41" s="21"/>
      <c r="D41" s="97"/>
      <c r="E41" s="78"/>
      <c r="F41" s="78">
        <v>0</v>
      </c>
      <c r="G41" s="78">
        <v>-637.29259999999988</v>
      </c>
      <c r="H41" s="78">
        <v>-624.55960000000005</v>
      </c>
      <c r="I41" s="78"/>
      <c r="J41" s="78"/>
      <c r="K41" s="79"/>
      <c r="L41" s="78"/>
      <c r="M41" s="78"/>
      <c r="N41" s="78"/>
      <c r="O41" s="77"/>
    </row>
    <row r="42" spans="1:15" x14ac:dyDescent="0.35">
      <c r="A42" s="29" t="s">
        <v>97</v>
      </c>
      <c r="B42" s="20"/>
      <c r="C42" s="21"/>
      <c r="D42" s="97"/>
      <c r="E42" s="78">
        <v>-481.08</v>
      </c>
      <c r="F42" s="78">
        <v>0</v>
      </c>
      <c r="G42" s="78"/>
      <c r="H42" s="78"/>
      <c r="I42" s="78"/>
      <c r="J42" s="78"/>
      <c r="K42" s="79"/>
      <c r="L42" s="78"/>
      <c r="M42" s="78"/>
      <c r="N42" s="78"/>
      <c r="O42" s="77"/>
    </row>
    <row r="43" spans="1:15" x14ac:dyDescent="0.35">
      <c r="A43" s="29" t="s">
        <v>97</v>
      </c>
      <c r="B43" s="20"/>
      <c r="C43" s="21"/>
      <c r="D43" s="97"/>
      <c r="E43" s="78"/>
      <c r="F43" s="78"/>
      <c r="G43" s="78"/>
      <c r="H43" s="78">
        <v>-562.51299999999992</v>
      </c>
      <c r="I43" s="78">
        <v>-562.51299999999992</v>
      </c>
      <c r="J43" s="78"/>
      <c r="K43" s="79"/>
      <c r="L43" s="78"/>
      <c r="M43" s="78"/>
      <c r="N43" s="78"/>
      <c r="O43" s="77"/>
    </row>
    <row r="44" spans="1:15" x14ac:dyDescent="0.35">
      <c r="A44" s="29" t="s">
        <v>97</v>
      </c>
      <c r="B44" s="20"/>
      <c r="C44" s="21"/>
      <c r="D44" s="97"/>
      <c r="E44" s="78"/>
      <c r="F44" s="78"/>
      <c r="G44" s="78"/>
      <c r="H44" s="78">
        <v>-240.18959999999998</v>
      </c>
      <c r="I44" s="78"/>
      <c r="J44" s="78"/>
      <c r="K44" s="79"/>
      <c r="L44" s="78"/>
      <c r="M44" s="78"/>
      <c r="N44" s="78"/>
      <c r="O44" s="77"/>
    </row>
    <row r="45" spans="1:15" x14ac:dyDescent="0.35">
      <c r="A45" s="29" t="s">
        <v>86</v>
      </c>
      <c r="B45" s="20" t="s">
        <v>87</v>
      </c>
      <c r="C45" s="21"/>
      <c r="D45" s="97">
        <v>-434.11</v>
      </c>
      <c r="E45" s="78">
        <v>-346.65</v>
      </c>
      <c r="F45" s="78"/>
      <c r="G45" s="78">
        <v>-250</v>
      </c>
      <c r="H45" s="78">
        <v>-250</v>
      </c>
      <c r="I45" s="78">
        <v>-250</v>
      </c>
      <c r="J45" s="78">
        <v>-250</v>
      </c>
      <c r="K45" s="78">
        <v>-250</v>
      </c>
      <c r="L45" s="78">
        <v>-250</v>
      </c>
      <c r="M45" s="78">
        <v>-250</v>
      </c>
      <c r="N45" s="78">
        <v>-250</v>
      </c>
      <c r="O45" s="77">
        <v>-250</v>
      </c>
    </row>
    <row r="46" spans="1:15" x14ac:dyDescent="0.35">
      <c r="A46" s="29" t="s">
        <v>88</v>
      </c>
      <c r="B46" s="20" t="s">
        <v>71</v>
      </c>
      <c r="C46" s="21"/>
      <c r="D46" s="97">
        <v>-121.39</v>
      </c>
      <c r="E46" s="78">
        <v>-81.510000000000005</v>
      </c>
      <c r="F46" s="78">
        <v>-223.59</v>
      </c>
      <c r="G46" s="78">
        <v>-150</v>
      </c>
      <c r="H46" s="78">
        <v>-150</v>
      </c>
      <c r="I46" s="78">
        <v>-150</v>
      </c>
      <c r="J46" s="78">
        <v>-150</v>
      </c>
      <c r="K46" s="78">
        <v>-150</v>
      </c>
      <c r="L46" s="78">
        <v>-150</v>
      </c>
      <c r="M46" s="78">
        <v>-150</v>
      </c>
      <c r="N46" s="78">
        <v>-150</v>
      </c>
      <c r="O46" s="77">
        <v>-150</v>
      </c>
    </row>
    <row r="47" spans="1:15" x14ac:dyDescent="0.35">
      <c r="A47" s="29" t="s">
        <v>89</v>
      </c>
      <c r="B47" s="20" t="s">
        <v>95</v>
      </c>
      <c r="C47" s="21"/>
      <c r="D47" s="97">
        <v>-83.27</v>
      </c>
      <c r="E47" s="78">
        <v>-67.2</v>
      </c>
      <c r="F47" s="78">
        <v>-1289.1200000000001</v>
      </c>
      <c r="G47" s="78">
        <v>-400</v>
      </c>
      <c r="H47" s="78">
        <v>-400</v>
      </c>
      <c r="I47" s="78">
        <v>-400</v>
      </c>
      <c r="J47" s="78">
        <v>-400</v>
      </c>
      <c r="K47" s="78">
        <v>-400</v>
      </c>
      <c r="L47" s="78">
        <v>-400</v>
      </c>
      <c r="M47" s="78">
        <v>-400</v>
      </c>
      <c r="N47" s="78">
        <v>-400</v>
      </c>
      <c r="O47" s="77">
        <v>-400</v>
      </c>
    </row>
    <row r="48" spans="1:15" x14ac:dyDescent="0.35">
      <c r="A48" s="34" t="s">
        <v>108</v>
      </c>
      <c r="B48" s="35"/>
      <c r="C48" s="36"/>
      <c r="D48" s="72">
        <f t="shared" ref="D48:O48" si="10">SUM(D29:D47)</f>
        <v>-2453.5699999999997</v>
      </c>
      <c r="E48" s="72">
        <f t="shared" si="10"/>
        <v>-21998.370000000003</v>
      </c>
      <c r="F48" s="72">
        <f t="shared" si="10"/>
        <v>-35698.71</v>
      </c>
      <c r="G48" s="72">
        <f t="shared" si="10"/>
        <v>-39707.784500000002</v>
      </c>
      <c r="H48" s="72">
        <f t="shared" si="10"/>
        <v>-39849.919899999994</v>
      </c>
      <c r="I48" s="72">
        <f t="shared" si="10"/>
        <v>-46092.325799999991</v>
      </c>
      <c r="J48" s="72">
        <f t="shared" si="10"/>
        <v>-31439.644400000001</v>
      </c>
      <c r="K48" s="73">
        <f t="shared" ref="K48:N48" si="11">SUM(K29:K47)</f>
        <v>-30342.470299999997</v>
      </c>
      <c r="L48" s="73">
        <f t="shared" si="11"/>
        <v>-33460.880000000005</v>
      </c>
      <c r="M48" s="73">
        <f t="shared" si="11"/>
        <v>-33252.82</v>
      </c>
      <c r="N48" s="73">
        <f t="shared" si="11"/>
        <v>-33252.82</v>
      </c>
      <c r="O48" s="74">
        <f t="shared" si="10"/>
        <v>-25350</v>
      </c>
    </row>
    <row r="49" spans="1:15" x14ac:dyDescent="0.35">
      <c r="A49" s="58" t="s">
        <v>109</v>
      </c>
      <c r="B49" s="40"/>
      <c r="C49" s="40"/>
      <c r="D49" s="98"/>
      <c r="E49" s="98"/>
      <c r="F49" s="98"/>
      <c r="G49" s="98"/>
      <c r="H49" s="98"/>
      <c r="I49" s="98"/>
      <c r="J49" s="98"/>
      <c r="K49" s="98"/>
      <c r="L49" s="85"/>
      <c r="M49" s="85"/>
      <c r="N49" s="85"/>
      <c r="O49" s="86"/>
    </row>
    <row r="50" spans="1:15" x14ac:dyDescent="0.35">
      <c r="A50" s="37" t="s">
        <v>19</v>
      </c>
      <c r="B50" s="38" t="s">
        <v>128</v>
      </c>
      <c r="C50" s="39"/>
      <c r="D50" s="99">
        <v>-29541</v>
      </c>
      <c r="E50" s="75">
        <v>-29541</v>
      </c>
      <c r="F50" s="75">
        <v>-29541</v>
      </c>
      <c r="G50" s="75">
        <v>-29541</v>
      </c>
      <c r="H50" s="75">
        <v>-29541</v>
      </c>
      <c r="I50" s="75">
        <v>-29541</v>
      </c>
      <c r="J50" s="75">
        <v>-29541</v>
      </c>
      <c r="K50" s="76">
        <v>-29541</v>
      </c>
      <c r="L50" s="76">
        <v>-29541</v>
      </c>
      <c r="M50" s="76">
        <v>-29541</v>
      </c>
      <c r="N50" s="76">
        <v>-29541</v>
      </c>
      <c r="O50" s="96">
        <v>-29541</v>
      </c>
    </row>
    <row r="51" spans="1:15" x14ac:dyDescent="0.35">
      <c r="A51" s="29" t="s">
        <v>58</v>
      </c>
      <c r="B51" s="22" t="s">
        <v>59</v>
      </c>
      <c r="C51" s="10"/>
      <c r="D51" s="97">
        <v>0</v>
      </c>
      <c r="E51" s="78">
        <v>-950.38</v>
      </c>
      <c r="F51" s="78">
        <v>-427.67</v>
      </c>
      <c r="G51" s="97">
        <v>-427.67</v>
      </c>
      <c r="H51" s="97">
        <v>-427.67</v>
      </c>
      <c r="I51" s="97">
        <v>-475.19</v>
      </c>
      <c r="J51" s="97">
        <v>-475.19</v>
      </c>
      <c r="K51" s="100">
        <v>-475.19</v>
      </c>
      <c r="L51" s="100">
        <v>-475.19</v>
      </c>
      <c r="M51" s="100">
        <v>-475.19</v>
      </c>
      <c r="N51" s="100">
        <v>-475.19</v>
      </c>
      <c r="O51" s="101">
        <v>-475.19</v>
      </c>
    </row>
    <row r="52" spans="1:15" x14ac:dyDescent="0.35">
      <c r="A52" s="29"/>
      <c r="B52" s="22" t="s">
        <v>96</v>
      </c>
      <c r="C52" s="10"/>
      <c r="D52" s="97"/>
      <c r="E52" s="78"/>
      <c r="F52" s="78">
        <v>-9599.6200000000008</v>
      </c>
      <c r="G52" s="97"/>
      <c r="H52" s="97"/>
      <c r="I52" s="97"/>
      <c r="J52" s="97"/>
      <c r="K52" s="100"/>
      <c r="L52" s="97"/>
      <c r="M52" s="97"/>
      <c r="N52" s="97"/>
      <c r="O52" s="101"/>
    </row>
    <row r="53" spans="1:15" x14ac:dyDescent="0.35">
      <c r="A53" s="29" t="s">
        <v>76</v>
      </c>
      <c r="B53" s="22"/>
      <c r="C53" s="10"/>
      <c r="D53" s="97"/>
      <c r="E53" s="78"/>
      <c r="F53" s="78"/>
      <c r="G53" s="97"/>
      <c r="H53" s="97"/>
      <c r="I53" s="97"/>
      <c r="J53" s="97"/>
      <c r="K53" s="100"/>
      <c r="L53" s="97"/>
      <c r="M53" s="97"/>
      <c r="N53" s="97"/>
      <c r="O53" s="101"/>
    </row>
    <row r="54" spans="1:15" x14ac:dyDescent="0.35">
      <c r="A54" s="29" t="s">
        <v>20</v>
      </c>
      <c r="B54" s="22" t="s">
        <v>21</v>
      </c>
      <c r="C54" s="10"/>
      <c r="D54" s="97">
        <v>-2540.09</v>
      </c>
      <c r="E54" s="78">
        <v>-1270.0450000000001</v>
      </c>
      <c r="F54" s="78">
        <v>-1270.0450000000001</v>
      </c>
      <c r="G54" s="97">
        <v>-2540.09</v>
      </c>
      <c r="H54" s="97">
        <v>-2540.09</v>
      </c>
      <c r="I54" s="97">
        <v>-2540.09</v>
      </c>
      <c r="J54" s="97">
        <v>-2540.09</v>
      </c>
      <c r="K54" s="100">
        <v>-2540.09</v>
      </c>
      <c r="L54" s="100">
        <v>-2540.09</v>
      </c>
      <c r="M54" s="100">
        <v>-2540.09</v>
      </c>
      <c r="N54" s="100">
        <v>-2540.09</v>
      </c>
      <c r="O54" s="101">
        <v>-2540.09</v>
      </c>
    </row>
    <row r="55" spans="1:15" x14ac:dyDescent="0.35">
      <c r="A55" s="29"/>
      <c r="B55" s="22" t="s">
        <v>22</v>
      </c>
      <c r="C55" s="10"/>
      <c r="D55" s="97">
        <v>-185.29</v>
      </c>
      <c r="E55" s="78">
        <v>-185.29</v>
      </c>
      <c r="F55" s="78">
        <v>-185.29</v>
      </c>
      <c r="G55" s="97">
        <v>-185.29</v>
      </c>
      <c r="H55" s="97">
        <v>-185.29</v>
      </c>
      <c r="I55" s="97">
        <v>-185.29</v>
      </c>
      <c r="J55" s="97">
        <v>-185.29</v>
      </c>
      <c r="K55" s="100">
        <v>-185.29</v>
      </c>
      <c r="L55" s="100">
        <v>-185.29</v>
      </c>
      <c r="M55" s="100">
        <v>-185.29</v>
      </c>
      <c r="N55" s="100">
        <v>-185.29</v>
      </c>
      <c r="O55" s="101">
        <v>-185.29</v>
      </c>
    </row>
    <row r="56" spans="1:15" x14ac:dyDescent="0.35">
      <c r="A56" s="29"/>
      <c r="B56" s="22" t="s">
        <v>23</v>
      </c>
      <c r="C56" s="10"/>
      <c r="D56" s="97">
        <v>-6260.92</v>
      </c>
      <c r="E56" s="78">
        <v>-6260.92</v>
      </c>
      <c r="F56" s="78">
        <v>-3130.46</v>
      </c>
      <c r="G56" s="97">
        <v>-3130.46</v>
      </c>
      <c r="H56" s="97">
        <v>-3130.46</v>
      </c>
      <c r="I56" s="97">
        <v>-3130.46</v>
      </c>
      <c r="J56" s="97">
        <v>-3130.46</v>
      </c>
      <c r="K56" s="100">
        <v>-3130.46</v>
      </c>
      <c r="L56" s="100">
        <v>-3130.46</v>
      </c>
      <c r="M56" s="100">
        <v>-3130.46</v>
      </c>
      <c r="N56" s="100">
        <v>-3130.46</v>
      </c>
      <c r="O56" s="101">
        <v>-3130.46</v>
      </c>
    </row>
    <row r="57" spans="1:15" x14ac:dyDescent="0.35">
      <c r="A57" s="29"/>
      <c r="B57" s="22" t="s">
        <v>24</v>
      </c>
      <c r="C57" s="10"/>
      <c r="D57" s="97">
        <v>-8509.27</v>
      </c>
      <c r="E57" s="78">
        <v>-8509.27</v>
      </c>
      <c r="F57" s="78">
        <v>-8509.27</v>
      </c>
      <c r="G57" s="97">
        <v>-8509.27</v>
      </c>
      <c r="H57" s="97">
        <v>-8509.27</v>
      </c>
      <c r="I57" s="97">
        <v>-8509.27</v>
      </c>
      <c r="J57" s="97">
        <v>-8509.27</v>
      </c>
      <c r="K57" s="100">
        <v>-8509.27</v>
      </c>
      <c r="L57" s="100">
        <v>-8509.27</v>
      </c>
      <c r="M57" s="100">
        <v>-8509.27</v>
      </c>
      <c r="N57" s="100">
        <v>-8509.27</v>
      </c>
      <c r="O57" s="101">
        <v>-8509.27</v>
      </c>
    </row>
    <row r="58" spans="1:15" x14ac:dyDescent="0.35">
      <c r="A58" s="29"/>
      <c r="B58" s="116" t="s">
        <v>123</v>
      </c>
      <c r="C58" s="117"/>
      <c r="D58" s="118">
        <v>-421.87</v>
      </c>
      <c r="E58" s="78"/>
      <c r="F58" s="78"/>
      <c r="G58" s="97">
        <v>-70.31</v>
      </c>
      <c r="H58" s="97">
        <v>-70.31</v>
      </c>
      <c r="I58" s="97">
        <v>-70.31</v>
      </c>
      <c r="J58" s="97">
        <v>-70.31</v>
      </c>
      <c r="K58" s="100">
        <v>-70.31</v>
      </c>
      <c r="L58" s="100">
        <v>-70.31</v>
      </c>
      <c r="M58" s="100">
        <v>-70.31</v>
      </c>
      <c r="N58" s="100">
        <v>-70.31</v>
      </c>
      <c r="O58" s="101">
        <v>-70.31</v>
      </c>
    </row>
    <row r="59" spans="1:15" x14ac:dyDescent="0.35">
      <c r="A59" s="29"/>
      <c r="B59" s="116" t="s">
        <v>125</v>
      </c>
      <c r="C59" s="117"/>
      <c r="D59" s="118">
        <v>-1167.8499999999999</v>
      </c>
      <c r="E59" s="78"/>
      <c r="F59" s="78"/>
      <c r="G59" s="97">
        <v>-194.64</v>
      </c>
      <c r="H59" s="97">
        <v>-194.64</v>
      </c>
      <c r="I59" s="97">
        <v>-194.64</v>
      </c>
      <c r="J59" s="97">
        <v>-194.64</v>
      </c>
      <c r="K59" s="100">
        <v>-194.64</v>
      </c>
      <c r="L59" s="100">
        <v>-194.64</v>
      </c>
      <c r="M59" s="100">
        <v>-194.64</v>
      </c>
      <c r="N59" s="100">
        <v>-194.64</v>
      </c>
      <c r="O59" s="101">
        <v>-194.64</v>
      </c>
    </row>
    <row r="60" spans="1:15" x14ac:dyDescent="0.35">
      <c r="A60" s="29"/>
      <c r="B60" s="116" t="s">
        <v>124</v>
      </c>
      <c r="C60" s="117"/>
      <c r="D60" s="118">
        <v>-1618.35</v>
      </c>
      <c r="E60" s="78"/>
      <c r="F60" s="78"/>
      <c r="G60" s="97">
        <v>-269.73</v>
      </c>
      <c r="H60" s="97">
        <v>-269.73</v>
      </c>
      <c r="I60" s="97">
        <v>-269.73</v>
      </c>
      <c r="J60" s="97">
        <v>-269.73</v>
      </c>
      <c r="K60" s="100">
        <v>-269.73</v>
      </c>
      <c r="L60" s="100">
        <v>-269.73</v>
      </c>
      <c r="M60" s="100">
        <v>-269.73</v>
      </c>
      <c r="N60" s="100">
        <v>-269.73</v>
      </c>
      <c r="O60" s="101">
        <v>-269.73</v>
      </c>
    </row>
    <row r="61" spans="1:15" x14ac:dyDescent="0.35">
      <c r="A61" s="29"/>
      <c r="B61" s="116" t="s">
        <v>126</v>
      </c>
      <c r="C61" s="117"/>
      <c r="D61" s="118">
        <v>-1687.72</v>
      </c>
      <c r="E61" s="78"/>
      <c r="F61" s="78"/>
      <c r="G61" s="97">
        <v>-281.27999999999997</v>
      </c>
      <c r="H61" s="97">
        <v>-281.27999999999997</v>
      </c>
      <c r="I61" s="97">
        <v>-281.27999999999997</v>
      </c>
      <c r="J61" s="97">
        <v>-281.27999999999997</v>
      </c>
      <c r="K61" s="100">
        <v>-281.27999999999997</v>
      </c>
      <c r="L61" s="100">
        <v>-281.27999999999997</v>
      </c>
      <c r="M61" s="100">
        <v>-281.27999999999997</v>
      </c>
      <c r="N61" s="100">
        <v>-281.27999999999997</v>
      </c>
      <c r="O61" s="101">
        <v>-281.27999999999997</v>
      </c>
    </row>
    <row r="62" spans="1:15" x14ac:dyDescent="0.35">
      <c r="A62" s="29"/>
      <c r="B62" s="22" t="s">
        <v>25</v>
      </c>
      <c r="C62" s="10"/>
      <c r="D62" s="97">
        <v>-196.5</v>
      </c>
      <c r="E62" s="78"/>
      <c r="F62" s="78"/>
      <c r="G62" s="97"/>
      <c r="H62" s="97"/>
      <c r="I62" s="97"/>
      <c r="J62" s="97"/>
      <c r="K62" s="100"/>
      <c r="L62" s="97"/>
      <c r="M62" s="97"/>
      <c r="N62" s="97"/>
      <c r="O62" s="101"/>
    </row>
    <row r="63" spans="1:15" x14ac:dyDescent="0.35">
      <c r="A63" s="29"/>
      <c r="B63" s="22" t="s">
        <v>26</v>
      </c>
      <c r="C63" s="10"/>
      <c r="D63" s="97">
        <v>-329.42</v>
      </c>
      <c r="E63" s="78"/>
      <c r="F63" s="78"/>
      <c r="G63" s="97"/>
      <c r="H63" s="97"/>
      <c r="I63" s="97"/>
      <c r="J63" s="97"/>
      <c r="K63" s="100"/>
      <c r="L63" s="97"/>
      <c r="M63" s="97"/>
      <c r="N63" s="97"/>
      <c r="O63" s="101"/>
    </row>
    <row r="64" spans="1:15" x14ac:dyDescent="0.35">
      <c r="A64" s="29"/>
      <c r="B64" s="22" t="s">
        <v>27</v>
      </c>
      <c r="C64" s="10"/>
      <c r="D64" s="97">
        <v>-351.74</v>
      </c>
      <c r="E64" s="78"/>
      <c r="F64" s="78"/>
      <c r="G64" s="97"/>
      <c r="H64" s="97"/>
      <c r="I64" s="97"/>
      <c r="J64" s="97"/>
      <c r="K64" s="100"/>
      <c r="L64" s="97"/>
      <c r="M64" s="97"/>
      <c r="N64" s="97"/>
      <c r="O64" s="101"/>
    </row>
    <row r="65" spans="1:15" x14ac:dyDescent="0.35">
      <c r="A65" s="29"/>
      <c r="B65" s="22" t="s">
        <v>28</v>
      </c>
      <c r="C65" s="10"/>
      <c r="D65" s="97">
        <v>-1317.51</v>
      </c>
      <c r="E65" s="78"/>
      <c r="F65" s="78"/>
      <c r="G65" s="97"/>
      <c r="H65" s="97"/>
      <c r="I65" s="97"/>
      <c r="J65" s="97"/>
      <c r="K65" s="100"/>
      <c r="L65" s="97"/>
      <c r="M65" s="97"/>
      <c r="N65" s="97"/>
      <c r="O65" s="101"/>
    </row>
    <row r="66" spans="1:15" x14ac:dyDescent="0.35">
      <c r="A66" s="29"/>
      <c r="B66" s="22" t="s">
        <v>29</v>
      </c>
      <c r="C66" s="10"/>
      <c r="D66" s="97">
        <v>-144.82</v>
      </c>
      <c r="E66" s="78"/>
      <c r="F66" s="78"/>
      <c r="G66" s="97"/>
      <c r="H66" s="97"/>
      <c r="I66" s="97"/>
      <c r="J66" s="97"/>
      <c r="K66" s="100"/>
      <c r="L66" s="97"/>
      <c r="M66" s="97"/>
      <c r="N66" s="97"/>
      <c r="O66" s="101"/>
    </row>
    <row r="67" spans="1:15" x14ac:dyDescent="0.35">
      <c r="A67" s="29" t="s">
        <v>83</v>
      </c>
      <c r="B67" s="22" t="s">
        <v>77</v>
      </c>
      <c r="C67" s="10"/>
      <c r="D67" s="97">
        <v>-956.25</v>
      </c>
      <c r="E67" s="78">
        <v>-956.25</v>
      </c>
      <c r="F67" s="78">
        <v>-956.25</v>
      </c>
      <c r="G67" s="97">
        <v>-956.25</v>
      </c>
      <c r="H67" s="97">
        <v>-956.25</v>
      </c>
      <c r="I67" s="97">
        <v>-956.25</v>
      </c>
      <c r="J67" s="97">
        <v>-956.25</v>
      </c>
      <c r="K67" s="100">
        <v>-956.25</v>
      </c>
      <c r="L67" s="100">
        <v>-956.25</v>
      </c>
      <c r="M67" s="100">
        <v>-956.25</v>
      </c>
      <c r="N67" s="100">
        <v>-956.25</v>
      </c>
      <c r="O67" s="101">
        <v>-956.25</v>
      </c>
    </row>
    <row r="68" spans="1:15" x14ac:dyDescent="0.35">
      <c r="A68" s="29"/>
      <c r="B68" s="22" t="s">
        <v>78</v>
      </c>
      <c r="C68" s="10"/>
      <c r="D68" s="97">
        <v>-881.22</v>
      </c>
      <c r="E68" s="78">
        <v>-881.22</v>
      </c>
      <c r="F68" s="78">
        <v>-881.22</v>
      </c>
      <c r="G68" s="97">
        <v>-881.22</v>
      </c>
      <c r="H68" s="97">
        <v>-881.22</v>
      </c>
      <c r="I68" s="97">
        <v>-881.22</v>
      </c>
      <c r="J68" s="97">
        <v>-881.22</v>
      </c>
      <c r="K68" s="100">
        <v>-881.22</v>
      </c>
      <c r="L68" s="100">
        <v>-881.22</v>
      </c>
      <c r="M68" s="100">
        <v>-881.22</v>
      </c>
      <c r="N68" s="100">
        <v>-881.22</v>
      </c>
      <c r="O68" s="101">
        <v>-881.22</v>
      </c>
    </row>
    <row r="69" spans="1:15" x14ac:dyDescent="0.35">
      <c r="A69" s="29"/>
      <c r="B69" s="22" t="s">
        <v>79</v>
      </c>
      <c r="C69" s="10"/>
      <c r="D69" s="97">
        <v>-932.33</v>
      </c>
      <c r="E69" s="78">
        <v>-932.33</v>
      </c>
      <c r="F69" s="78">
        <v>-932.33</v>
      </c>
      <c r="G69" s="97">
        <v>-932.33</v>
      </c>
      <c r="H69" s="97">
        <v>-932.33</v>
      </c>
      <c r="I69" s="97">
        <v>-932.33</v>
      </c>
      <c r="J69" s="97">
        <v>-932.33</v>
      </c>
      <c r="K69" s="100">
        <v>-932.33</v>
      </c>
      <c r="L69" s="100">
        <v>-932.33</v>
      </c>
      <c r="M69" s="100">
        <v>-932.33</v>
      </c>
      <c r="N69" s="100">
        <v>-932.33</v>
      </c>
      <c r="O69" s="101">
        <v>-932.33</v>
      </c>
    </row>
    <row r="70" spans="1:15" x14ac:dyDescent="0.35">
      <c r="A70" s="29"/>
      <c r="B70" s="22" t="s">
        <v>80</v>
      </c>
      <c r="C70" s="10"/>
      <c r="D70" s="97">
        <v>-1027.3699999999999</v>
      </c>
      <c r="E70" s="78">
        <v>-1027.3699999999999</v>
      </c>
      <c r="F70" s="78">
        <v>-1027.3699999999999</v>
      </c>
      <c r="G70" s="97">
        <v>-1027.3699999999999</v>
      </c>
      <c r="H70" s="97">
        <v>-1027.3699999999999</v>
      </c>
      <c r="I70" s="97">
        <v>-1027.3699999999999</v>
      </c>
      <c r="J70" s="97">
        <v>-1027.3699999999999</v>
      </c>
      <c r="K70" s="100">
        <v>-1027.3699999999999</v>
      </c>
      <c r="L70" s="100">
        <v>-1027.3699999999999</v>
      </c>
      <c r="M70" s="100">
        <v>-1027.3699999999999</v>
      </c>
      <c r="N70" s="100">
        <v>-1027.3699999999999</v>
      </c>
      <c r="O70" s="101">
        <v>-1027.3699999999999</v>
      </c>
    </row>
    <row r="71" spans="1:15" x14ac:dyDescent="0.35">
      <c r="A71" s="29"/>
      <c r="B71" s="22" t="s">
        <v>81</v>
      </c>
      <c r="C71" s="10"/>
      <c r="D71" s="97">
        <v>-838.64</v>
      </c>
      <c r="E71" s="78">
        <v>-838.64</v>
      </c>
      <c r="F71" s="78">
        <v>-838.64</v>
      </c>
      <c r="G71" s="97">
        <v>-838.64</v>
      </c>
      <c r="H71" s="97">
        <v>-838.64</v>
      </c>
      <c r="I71" s="97">
        <v>-838.64</v>
      </c>
      <c r="J71" s="97">
        <v>-838.64</v>
      </c>
      <c r="K71" s="100">
        <v>-838.64</v>
      </c>
      <c r="L71" s="100">
        <v>-838.64</v>
      </c>
      <c r="M71" s="100">
        <v>-838.64</v>
      </c>
      <c r="N71" s="100">
        <v>-838.64</v>
      </c>
      <c r="O71" s="101">
        <v>-838.64</v>
      </c>
    </row>
    <row r="72" spans="1:15" x14ac:dyDescent="0.35">
      <c r="A72" s="29"/>
      <c r="B72" s="22" t="s">
        <v>82</v>
      </c>
      <c r="C72" s="10"/>
      <c r="D72" s="97">
        <v>-7286.5</v>
      </c>
      <c r="E72" s="78">
        <v>-7286.5</v>
      </c>
      <c r="F72" s="78">
        <v>-3643.25</v>
      </c>
      <c r="G72" s="97">
        <v>-3643.25</v>
      </c>
      <c r="H72" s="97">
        <v>-3643.25</v>
      </c>
      <c r="I72" s="97">
        <v>-3643.25</v>
      </c>
      <c r="J72" s="97">
        <v>-3643.25</v>
      </c>
      <c r="K72" s="100">
        <v>-3643.25</v>
      </c>
      <c r="L72" s="100">
        <v>-3643.25</v>
      </c>
      <c r="M72" s="100">
        <v>-3643.25</v>
      </c>
      <c r="N72" s="100">
        <v>-3643.25</v>
      </c>
      <c r="O72" s="101">
        <v>-3643.25</v>
      </c>
    </row>
    <row r="73" spans="1:15" x14ac:dyDescent="0.35">
      <c r="A73" s="29" t="s">
        <v>34</v>
      </c>
      <c r="B73" s="22" t="s">
        <v>35</v>
      </c>
      <c r="C73" s="10"/>
      <c r="D73" s="97">
        <v>-12.82</v>
      </c>
      <c r="E73" s="78">
        <v>-582.19000000000005</v>
      </c>
      <c r="F73" s="78">
        <v>-511.16999999999996</v>
      </c>
      <c r="G73" s="97">
        <v>-500</v>
      </c>
      <c r="H73" s="97">
        <v>-500</v>
      </c>
      <c r="I73" s="97">
        <v>-500</v>
      </c>
      <c r="J73" s="97">
        <v>-500</v>
      </c>
      <c r="K73" s="100">
        <v>-500</v>
      </c>
      <c r="L73" s="100">
        <v>-500</v>
      </c>
      <c r="M73" s="100">
        <v>-500</v>
      </c>
      <c r="N73" s="100">
        <v>-500</v>
      </c>
      <c r="O73" s="101">
        <v>-500</v>
      </c>
    </row>
    <row r="74" spans="1:15" x14ac:dyDescent="0.35">
      <c r="A74" s="29"/>
      <c r="B74" s="22" t="s">
        <v>36</v>
      </c>
      <c r="C74" s="10"/>
      <c r="D74" s="97"/>
      <c r="E74" s="78"/>
      <c r="F74" s="78"/>
      <c r="G74" s="97">
        <v>-30</v>
      </c>
      <c r="H74" s="97"/>
      <c r="I74" s="97"/>
      <c r="J74" s="97"/>
      <c r="K74" s="100"/>
      <c r="L74" s="97"/>
      <c r="M74" s="97">
        <v>-30</v>
      </c>
      <c r="N74" s="97"/>
      <c r="O74" s="101"/>
    </row>
    <row r="75" spans="1:15" x14ac:dyDescent="0.35">
      <c r="A75" s="29"/>
      <c r="B75" s="22" t="s">
        <v>37</v>
      </c>
      <c r="C75" s="10"/>
      <c r="D75" s="97">
        <v>0</v>
      </c>
      <c r="E75" s="78">
        <v>0</v>
      </c>
      <c r="F75" s="78">
        <v>-83.3</v>
      </c>
      <c r="G75" s="97">
        <v>-85</v>
      </c>
      <c r="H75" s="97">
        <v>-85</v>
      </c>
      <c r="I75" s="97">
        <v>-85</v>
      </c>
      <c r="J75" s="97">
        <v>-85</v>
      </c>
      <c r="K75" s="100">
        <v>-85</v>
      </c>
      <c r="L75" s="100">
        <v>-85</v>
      </c>
      <c r="M75" s="100">
        <v>-85</v>
      </c>
      <c r="N75" s="100">
        <v>-85</v>
      </c>
      <c r="O75" s="101">
        <v>-85</v>
      </c>
    </row>
    <row r="76" spans="1:15" x14ac:dyDescent="0.35">
      <c r="A76" s="29" t="s">
        <v>38</v>
      </c>
      <c r="B76" s="22" t="s">
        <v>39</v>
      </c>
      <c r="C76" s="10"/>
      <c r="D76" s="97">
        <v>0</v>
      </c>
      <c r="E76" s="78">
        <v>-862.1</v>
      </c>
      <c r="F76" s="78">
        <v>-862.1</v>
      </c>
      <c r="G76" s="97">
        <v>-900</v>
      </c>
      <c r="H76" s="97">
        <v>-900</v>
      </c>
      <c r="I76" s="97">
        <v>-900</v>
      </c>
      <c r="J76" s="97">
        <v>-900</v>
      </c>
      <c r="K76" s="100">
        <v>-900</v>
      </c>
      <c r="L76" s="100">
        <v>-900</v>
      </c>
      <c r="M76" s="100">
        <v>-900</v>
      </c>
      <c r="N76" s="100">
        <v>-900</v>
      </c>
      <c r="O76" s="101">
        <v>-900</v>
      </c>
    </row>
    <row r="77" spans="1:15" x14ac:dyDescent="0.35">
      <c r="A77" s="29" t="s">
        <v>40</v>
      </c>
      <c r="B77" s="22" t="s">
        <v>122</v>
      </c>
      <c r="C77" s="23" t="s">
        <v>41</v>
      </c>
      <c r="D77" s="97">
        <v>-350.37</v>
      </c>
      <c r="E77" s="78">
        <v>-4258.7700000000004</v>
      </c>
      <c r="F77" s="78">
        <v>-6045.36</v>
      </c>
      <c r="G77" s="97">
        <v>-6630.0764399999998</v>
      </c>
      <c r="H77" s="97">
        <v>-4787.3768399999999</v>
      </c>
      <c r="I77" s="97">
        <v>-4290.7454399999997</v>
      </c>
      <c r="J77" s="97">
        <v>-4432.7641199999998</v>
      </c>
      <c r="K77" s="100">
        <v>-6658.9896000000008</v>
      </c>
      <c r="L77" s="100">
        <v>-3757.4179200000003</v>
      </c>
      <c r="M77" s="100">
        <v>-4052.8113599999997</v>
      </c>
      <c r="N77" s="100">
        <v>-3535.3470000000002</v>
      </c>
      <c r="O77" s="101">
        <v>-2070.1430399999999</v>
      </c>
    </row>
    <row r="78" spans="1:15" x14ac:dyDescent="0.35">
      <c r="A78" s="29" t="s">
        <v>42</v>
      </c>
      <c r="B78" s="22" t="s">
        <v>43</v>
      </c>
      <c r="C78" s="10"/>
      <c r="D78" s="97">
        <v>0</v>
      </c>
      <c r="E78" s="78">
        <v>0</v>
      </c>
      <c r="F78" s="78">
        <v>-2499</v>
      </c>
      <c r="G78" s="97">
        <v>-2000</v>
      </c>
      <c r="H78" s="97">
        <v>-2000</v>
      </c>
      <c r="I78" s="97">
        <v>-2000</v>
      </c>
      <c r="J78" s="97">
        <v>-2000</v>
      </c>
      <c r="K78" s="100">
        <v>-2000</v>
      </c>
      <c r="L78" s="100">
        <v>-2000</v>
      </c>
      <c r="M78" s="100">
        <v>-2000</v>
      </c>
      <c r="N78" s="100">
        <v>-2000</v>
      </c>
      <c r="O78" s="101">
        <v>-2000</v>
      </c>
    </row>
    <row r="79" spans="1:15" x14ac:dyDescent="0.35">
      <c r="A79" s="29"/>
      <c r="B79" s="22" t="s">
        <v>84</v>
      </c>
      <c r="C79" s="10"/>
      <c r="D79" s="97"/>
      <c r="E79" s="78"/>
      <c r="F79" s="78"/>
      <c r="G79" s="97"/>
      <c r="H79" s="97"/>
      <c r="I79" s="97">
        <v>-15000</v>
      </c>
      <c r="J79" s="97"/>
      <c r="K79" s="100"/>
      <c r="L79" s="97"/>
      <c r="M79" s="97"/>
      <c r="N79" s="97"/>
      <c r="O79" s="101"/>
    </row>
    <row r="80" spans="1:15" x14ac:dyDescent="0.35">
      <c r="A80" s="29" t="s">
        <v>44</v>
      </c>
      <c r="B80" s="22" t="s">
        <v>45</v>
      </c>
      <c r="C80" s="10"/>
      <c r="D80" s="97">
        <v>-660.93</v>
      </c>
      <c r="E80" s="97">
        <v>-709.84</v>
      </c>
      <c r="F80" s="78">
        <v>-299.88</v>
      </c>
      <c r="G80" s="97">
        <v>-700</v>
      </c>
      <c r="H80" s="97">
        <v>-700</v>
      </c>
      <c r="I80" s="97">
        <v>-700</v>
      </c>
      <c r="J80" s="97">
        <v>-700</v>
      </c>
      <c r="K80" s="100">
        <v>-700</v>
      </c>
      <c r="L80" s="100">
        <v>-700</v>
      </c>
      <c r="M80" s="100">
        <v>-700</v>
      </c>
      <c r="N80" s="100">
        <v>-700</v>
      </c>
      <c r="O80" s="101">
        <v>-700</v>
      </c>
    </row>
    <row r="81" spans="1:15" x14ac:dyDescent="0.35">
      <c r="A81" s="29" t="s">
        <v>46</v>
      </c>
      <c r="B81" s="22" t="s">
        <v>85</v>
      </c>
      <c r="C81" s="10"/>
      <c r="D81" s="97">
        <v>-1021.03</v>
      </c>
      <c r="E81" s="78">
        <v>-18766.95</v>
      </c>
      <c r="F81" s="78">
        <v>-5245.5</v>
      </c>
      <c r="G81" s="97"/>
      <c r="H81" s="97"/>
      <c r="I81" s="97">
        <v>-4636.16</v>
      </c>
      <c r="J81" s="97"/>
      <c r="K81" s="100"/>
      <c r="L81" s="97"/>
      <c r="M81" s="97"/>
      <c r="N81" s="97"/>
      <c r="O81" s="101"/>
    </row>
    <row r="82" spans="1:15" x14ac:dyDescent="0.35">
      <c r="A82" s="29" t="s">
        <v>67</v>
      </c>
      <c r="B82" s="22" t="s">
        <v>68</v>
      </c>
      <c r="C82" s="23">
        <v>-800</v>
      </c>
      <c r="D82" s="97"/>
      <c r="E82" s="78"/>
      <c r="F82" s="78"/>
      <c r="G82" s="97"/>
      <c r="H82" s="97"/>
      <c r="I82" s="97"/>
      <c r="J82" s="97"/>
      <c r="K82" s="100"/>
      <c r="L82" s="97"/>
      <c r="M82" s="97"/>
      <c r="N82" s="97"/>
      <c r="O82" s="101">
        <v>-800</v>
      </c>
    </row>
    <row r="83" spans="1:15" x14ac:dyDescent="0.35">
      <c r="A83" s="29" t="s">
        <v>47</v>
      </c>
      <c r="B83" s="22" t="s">
        <v>48</v>
      </c>
      <c r="C83" s="10"/>
      <c r="D83" s="97"/>
      <c r="E83" s="78">
        <v>-275.39999999999998</v>
      </c>
      <c r="F83" s="78"/>
      <c r="G83" s="97"/>
      <c r="H83" s="97">
        <v>-275.39999999999998</v>
      </c>
      <c r="I83" s="97"/>
      <c r="J83" s="97"/>
      <c r="K83" s="100">
        <v>-275.39999999999998</v>
      </c>
      <c r="L83" s="97"/>
      <c r="M83" s="97"/>
      <c r="N83" s="100">
        <v>-275.39999999999998</v>
      </c>
      <c r="O83" s="101"/>
    </row>
    <row r="84" spans="1:15" x14ac:dyDescent="0.35">
      <c r="A84" s="29" t="s">
        <v>49</v>
      </c>
      <c r="B84" s="22" t="s">
        <v>99</v>
      </c>
      <c r="C84" s="10"/>
      <c r="D84" s="97">
        <v>-3641.4</v>
      </c>
      <c r="E84" s="78"/>
      <c r="F84" s="78"/>
      <c r="G84" s="97"/>
      <c r="H84" s="97"/>
      <c r="I84" s="97"/>
      <c r="J84" s="97">
        <v>-3641.4</v>
      </c>
      <c r="K84" s="100"/>
      <c r="L84" s="97"/>
      <c r="M84" s="97"/>
      <c r="N84" s="97"/>
      <c r="O84" s="101"/>
    </row>
    <row r="85" spans="1:15" x14ac:dyDescent="0.35">
      <c r="A85" s="29"/>
      <c r="B85" s="22" t="s">
        <v>100</v>
      </c>
      <c r="C85" s="10">
        <v>-9896.0499999999993</v>
      </c>
      <c r="D85" s="97"/>
      <c r="E85" s="78"/>
      <c r="F85" s="78"/>
      <c r="G85" s="97"/>
      <c r="H85" s="97"/>
      <c r="I85" s="97"/>
      <c r="J85" s="97"/>
      <c r="K85" s="100"/>
      <c r="L85" s="97"/>
      <c r="M85" s="97"/>
      <c r="N85" s="97">
        <v>-9896.0499999999993</v>
      </c>
      <c r="O85" s="101"/>
    </row>
    <row r="86" spans="1:15" x14ac:dyDescent="0.35">
      <c r="A86" s="29"/>
      <c r="B86" s="22" t="s">
        <v>50</v>
      </c>
      <c r="C86" s="10"/>
      <c r="D86" s="97">
        <v>-1169.96</v>
      </c>
      <c r="E86" s="78"/>
      <c r="F86" s="78">
        <v>-1169.96</v>
      </c>
      <c r="G86" s="97"/>
      <c r="H86" s="97"/>
      <c r="I86" s="97">
        <v>-1169.96</v>
      </c>
      <c r="J86" s="97"/>
      <c r="K86" s="100"/>
      <c r="L86" s="97">
        <v>-1169.96</v>
      </c>
      <c r="M86" s="97"/>
      <c r="N86" s="97"/>
      <c r="O86" s="101">
        <v>-1169.96</v>
      </c>
    </row>
    <row r="87" spans="1:15" x14ac:dyDescent="0.35">
      <c r="A87" s="29"/>
      <c r="B87" s="22" t="s">
        <v>51</v>
      </c>
      <c r="C87" s="10"/>
      <c r="D87" s="97">
        <v>-114</v>
      </c>
      <c r="E87" s="78"/>
      <c r="F87" s="78"/>
      <c r="G87" s="97"/>
      <c r="H87" s="97"/>
      <c r="I87" s="97"/>
      <c r="J87" s="97">
        <v>-114</v>
      </c>
      <c r="K87" s="100"/>
      <c r="L87" s="97"/>
      <c r="M87" s="97"/>
      <c r="N87" s="97"/>
      <c r="O87" s="101"/>
    </row>
    <row r="88" spans="1:15" x14ac:dyDescent="0.35">
      <c r="A88" s="29" t="s">
        <v>52</v>
      </c>
      <c r="B88" s="22" t="s">
        <v>53</v>
      </c>
      <c r="C88" s="10"/>
      <c r="D88" s="97">
        <v>0</v>
      </c>
      <c r="E88" s="78">
        <v>-1660.17</v>
      </c>
      <c r="F88" s="78">
        <v>-1660.17</v>
      </c>
      <c r="G88" s="97">
        <v>-1660.17</v>
      </c>
      <c r="H88" s="97">
        <v>-1660.17</v>
      </c>
      <c r="I88" s="97">
        <v>-1660.17</v>
      </c>
      <c r="J88" s="97">
        <v>-1660.17</v>
      </c>
      <c r="K88" s="100">
        <v>-1660.17</v>
      </c>
      <c r="L88" s="100">
        <v>-1660.17</v>
      </c>
      <c r="M88" s="100">
        <v>-1660.17</v>
      </c>
      <c r="N88" s="100">
        <v>-1660.17</v>
      </c>
      <c r="O88" s="101">
        <v>-1660.17</v>
      </c>
    </row>
    <row r="89" spans="1:15" x14ac:dyDescent="0.35">
      <c r="A89" s="29"/>
      <c r="B89" s="22" t="s">
        <v>54</v>
      </c>
      <c r="C89" s="10"/>
      <c r="D89" s="97">
        <v>-1159.1199999999999</v>
      </c>
      <c r="E89" s="78">
        <v>-1134.05</v>
      </c>
      <c r="F89" s="78">
        <v>-1162.8699999999999</v>
      </c>
      <c r="G89" s="97">
        <v>-1200</v>
      </c>
      <c r="H89" s="97">
        <v>-1200</v>
      </c>
      <c r="I89" s="97">
        <v>-1200</v>
      </c>
      <c r="J89" s="97">
        <v>-1200</v>
      </c>
      <c r="K89" s="100">
        <v>-1200</v>
      </c>
      <c r="L89" s="100">
        <v>-1200</v>
      </c>
      <c r="M89" s="100">
        <v>-1200</v>
      </c>
      <c r="N89" s="100">
        <v>-1200</v>
      </c>
      <c r="O89" s="101">
        <v>-1200</v>
      </c>
    </row>
    <row r="90" spans="1:15" x14ac:dyDescent="0.35">
      <c r="A90" s="29"/>
      <c r="B90" s="22" t="s">
        <v>55</v>
      </c>
      <c r="C90" s="10"/>
      <c r="D90" s="97">
        <v>-476.82</v>
      </c>
      <c r="E90" s="78"/>
      <c r="F90" s="78"/>
      <c r="G90" s="97">
        <v>-500</v>
      </c>
      <c r="H90" s="97"/>
      <c r="I90" s="97"/>
      <c r="J90" s="97">
        <v>-500</v>
      </c>
      <c r="K90" s="100"/>
      <c r="L90" s="97"/>
      <c r="M90" s="97">
        <v>-500</v>
      </c>
      <c r="N90" s="97"/>
      <c r="O90" s="101"/>
    </row>
    <row r="91" spans="1:15" x14ac:dyDescent="0.35">
      <c r="A91" s="29"/>
      <c r="B91" s="22" t="s">
        <v>56</v>
      </c>
      <c r="C91" s="10"/>
      <c r="D91" s="97"/>
      <c r="E91" s="78"/>
      <c r="F91" s="78">
        <v>0</v>
      </c>
      <c r="G91" s="97"/>
      <c r="H91" s="97"/>
      <c r="I91" s="97">
        <v>-40.270000000000003</v>
      </c>
      <c r="J91" s="97"/>
      <c r="K91" s="100"/>
      <c r="L91" s="97">
        <v>-40.270000000000003</v>
      </c>
      <c r="M91" s="97"/>
      <c r="N91" s="97"/>
      <c r="O91" s="101">
        <v>-40.270000000000003</v>
      </c>
    </row>
    <row r="92" spans="1:15" x14ac:dyDescent="0.35">
      <c r="A92" s="29"/>
      <c r="B92" s="22" t="s">
        <v>70</v>
      </c>
      <c r="C92" s="23" t="s">
        <v>41</v>
      </c>
      <c r="D92" s="97"/>
      <c r="E92" s="78">
        <v>-67.2</v>
      </c>
      <c r="F92" s="78">
        <v>-49.09</v>
      </c>
      <c r="G92" s="78">
        <v>-50</v>
      </c>
      <c r="H92" s="78">
        <v>-50</v>
      </c>
      <c r="I92" s="78">
        <v>-50</v>
      </c>
      <c r="J92" s="78">
        <v>-50</v>
      </c>
      <c r="K92" s="78">
        <v>-50</v>
      </c>
      <c r="L92" s="78">
        <v>-50</v>
      </c>
      <c r="M92" s="78">
        <v>-50</v>
      </c>
      <c r="N92" s="78">
        <v>-50</v>
      </c>
      <c r="O92" s="77">
        <v>-50</v>
      </c>
    </row>
    <row r="93" spans="1:15" x14ac:dyDescent="0.35">
      <c r="A93" s="29" t="s">
        <v>57</v>
      </c>
      <c r="B93" s="22" t="s">
        <v>98</v>
      </c>
      <c r="C93" s="10"/>
      <c r="D93" s="97">
        <v>0</v>
      </c>
      <c r="E93" s="78">
        <v>-229.44</v>
      </c>
      <c r="F93" s="78">
        <v>-114.72</v>
      </c>
      <c r="G93" s="78">
        <v>-114.72</v>
      </c>
      <c r="H93" s="78">
        <v>-114.72</v>
      </c>
      <c r="I93" s="97">
        <v>-114.72</v>
      </c>
      <c r="J93" s="97">
        <v>-114.72</v>
      </c>
      <c r="K93" s="100">
        <v>-114.72</v>
      </c>
      <c r="L93" s="100">
        <v>-114.72</v>
      </c>
      <c r="M93" s="100">
        <v>-114.72</v>
      </c>
      <c r="N93" s="100">
        <v>-114.72</v>
      </c>
      <c r="O93" s="101">
        <v>-114.72</v>
      </c>
    </row>
    <row r="94" spans="1:15" x14ac:dyDescent="0.35">
      <c r="A94" s="29"/>
      <c r="B94" s="22" t="s">
        <v>69</v>
      </c>
      <c r="C94" s="10"/>
      <c r="D94" s="97">
        <v>-2023.5</v>
      </c>
      <c r="E94" s="78"/>
      <c r="F94" s="78"/>
      <c r="G94" s="78"/>
      <c r="H94" s="78"/>
      <c r="I94" s="97"/>
      <c r="J94" s="97"/>
      <c r="K94" s="100"/>
      <c r="L94" s="97"/>
      <c r="M94" s="97"/>
      <c r="N94" s="97"/>
      <c r="O94" s="101"/>
    </row>
    <row r="95" spans="1:15" x14ac:dyDescent="0.35">
      <c r="A95" s="29" t="s">
        <v>60</v>
      </c>
      <c r="B95" s="22" t="s">
        <v>74</v>
      </c>
      <c r="C95" s="10"/>
      <c r="D95" s="97"/>
      <c r="E95" s="78"/>
      <c r="F95" s="78">
        <v>0</v>
      </c>
      <c r="G95" s="78"/>
      <c r="H95" s="78"/>
      <c r="I95" s="97"/>
      <c r="J95" s="97"/>
      <c r="K95" s="100"/>
      <c r="L95" s="97"/>
      <c r="M95" s="97"/>
      <c r="N95" s="97"/>
      <c r="O95" s="101"/>
    </row>
    <row r="96" spans="1:15" x14ac:dyDescent="0.35">
      <c r="A96" s="29"/>
      <c r="B96" s="22" t="s">
        <v>75</v>
      </c>
      <c r="C96" s="10"/>
      <c r="D96" s="97"/>
      <c r="E96" s="78"/>
      <c r="F96" s="78">
        <v>-3332.24</v>
      </c>
      <c r="G96" s="78">
        <v>-10000</v>
      </c>
      <c r="H96" s="78"/>
      <c r="I96" s="97"/>
      <c r="J96" s="97"/>
      <c r="K96" s="100"/>
      <c r="L96" s="97"/>
      <c r="M96" s="97"/>
      <c r="N96" s="97"/>
      <c r="O96" s="101"/>
    </row>
    <row r="97" spans="1:15" x14ac:dyDescent="0.35">
      <c r="A97" s="29"/>
      <c r="B97" s="22" t="s">
        <v>94</v>
      </c>
      <c r="C97" s="10"/>
      <c r="D97" s="97"/>
      <c r="E97" s="78"/>
      <c r="F97" s="78">
        <v>-690.62</v>
      </c>
      <c r="G97" s="78"/>
      <c r="H97" s="78">
        <v>-600</v>
      </c>
      <c r="I97" s="97"/>
      <c r="J97" s="97"/>
      <c r="K97" s="100"/>
      <c r="L97" s="97"/>
      <c r="M97" s="97"/>
      <c r="N97" s="97"/>
      <c r="O97" s="101"/>
    </row>
    <row r="98" spans="1:15" x14ac:dyDescent="0.35">
      <c r="A98" s="29"/>
      <c r="B98" s="22"/>
      <c r="C98" s="10"/>
      <c r="D98" s="97"/>
      <c r="E98" s="78"/>
      <c r="F98" s="78"/>
      <c r="G98" s="78"/>
      <c r="H98" s="78"/>
      <c r="I98" s="97"/>
      <c r="J98" s="97"/>
      <c r="K98" s="100"/>
      <c r="L98" s="97"/>
      <c r="M98" s="97"/>
      <c r="N98" s="97"/>
      <c r="O98" s="101"/>
    </row>
    <row r="99" spans="1:15" x14ac:dyDescent="0.35">
      <c r="A99" s="29" t="s">
        <v>61</v>
      </c>
      <c r="B99" s="22" t="s">
        <v>62</v>
      </c>
      <c r="C99" s="10"/>
      <c r="D99" s="97">
        <v>-414.46</v>
      </c>
      <c r="E99" s="78">
        <v>-8611.880000000001</v>
      </c>
      <c r="F99" s="78">
        <v>-31719.450000000004</v>
      </c>
      <c r="G99" s="78">
        <v>-20000</v>
      </c>
      <c r="H99" s="78">
        <v>-20000</v>
      </c>
      <c r="I99" s="97">
        <v>-20000</v>
      </c>
      <c r="J99" s="97">
        <v>-20000</v>
      </c>
      <c r="K99" s="100">
        <v>-20000</v>
      </c>
      <c r="L99" s="100">
        <v>-20000</v>
      </c>
      <c r="M99" s="100">
        <v>-20000</v>
      </c>
      <c r="N99" s="100">
        <v>-20000</v>
      </c>
      <c r="O99" s="101">
        <v>-20000</v>
      </c>
    </row>
    <row r="100" spans="1:15" x14ac:dyDescent="0.35">
      <c r="A100" s="29"/>
      <c r="B100" s="22" t="s">
        <v>63</v>
      </c>
      <c r="C100" s="23"/>
      <c r="D100" s="97">
        <v>-472.95</v>
      </c>
      <c r="E100" s="78">
        <v>-20444.440000000002</v>
      </c>
      <c r="F100" s="78">
        <v>-5783.4</v>
      </c>
      <c r="G100" s="78"/>
      <c r="H100" s="78"/>
      <c r="I100" s="97"/>
      <c r="J100" s="97"/>
      <c r="K100" s="100"/>
      <c r="L100" s="97"/>
      <c r="M100" s="97"/>
      <c r="N100" s="97"/>
      <c r="O100" s="101"/>
    </row>
    <row r="101" spans="1:15" x14ac:dyDescent="0.35">
      <c r="A101" s="29"/>
      <c r="B101" s="22" t="s">
        <v>64</v>
      </c>
      <c r="C101" s="10"/>
      <c r="D101" s="97">
        <v>-3610.39</v>
      </c>
      <c r="E101" s="78">
        <v>-4216.4699999999993</v>
      </c>
      <c r="F101" s="78">
        <v>-3786.31</v>
      </c>
      <c r="G101" s="78"/>
      <c r="H101" s="78"/>
      <c r="I101" s="97"/>
      <c r="J101" s="97"/>
      <c r="K101" s="100"/>
      <c r="L101" s="97"/>
      <c r="M101" s="97"/>
      <c r="N101" s="97"/>
      <c r="O101" s="101"/>
    </row>
    <row r="102" spans="1:15" x14ac:dyDescent="0.35">
      <c r="A102" s="29"/>
      <c r="B102" s="22"/>
      <c r="C102" s="10"/>
      <c r="D102" s="97"/>
      <c r="E102" s="78"/>
      <c r="F102" s="78"/>
      <c r="G102" s="78"/>
      <c r="H102" s="78"/>
      <c r="I102" s="97"/>
      <c r="J102" s="97"/>
      <c r="K102" s="100"/>
      <c r="L102" s="97"/>
      <c r="M102" s="97"/>
      <c r="N102" s="97"/>
      <c r="O102" s="101"/>
    </row>
    <row r="103" spans="1:15" x14ac:dyDescent="0.35">
      <c r="A103" s="29" t="s">
        <v>90</v>
      </c>
      <c r="B103" s="22" t="s">
        <v>91</v>
      </c>
      <c r="C103" s="10"/>
      <c r="D103" s="97"/>
      <c r="E103" s="78">
        <v>-440.27</v>
      </c>
      <c r="F103" s="78">
        <v>-34</v>
      </c>
      <c r="G103" s="78"/>
      <c r="H103" s="78"/>
      <c r="I103" s="97"/>
      <c r="J103" s="97"/>
      <c r="K103" s="100"/>
      <c r="L103" s="97"/>
      <c r="M103" s="97"/>
      <c r="N103" s="97"/>
      <c r="O103" s="101"/>
    </row>
    <row r="104" spans="1:15" x14ac:dyDescent="0.35">
      <c r="A104" s="29"/>
      <c r="B104" s="22"/>
      <c r="C104" s="10"/>
      <c r="D104" s="97"/>
      <c r="E104" s="78"/>
      <c r="F104" s="78"/>
      <c r="G104" s="78"/>
      <c r="H104" s="78"/>
      <c r="I104" s="97"/>
      <c r="J104" s="97"/>
      <c r="K104" s="100"/>
      <c r="L104" s="97"/>
      <c r="M104" s="97"/>
      <c r="N104" s="97"/>
      <c r="O104" s="101"/>
    </row>
    <row r="105" spans="1:15" x14ac:dyDescent="0.35">
      <c r="A105" s="34" t="s">
        <v>110</v>
      </c>
      <c r="B105" s="55"/>
      <c r="C105" s="35"/>
      <c r="D105" s="72">
        <f t="shared" ref="D105:O105" si="12">SUM(D50:D104)</f>
        <v>-81322.41</v>
      </c>
      <c r="E105" s="72">
        <f t="shared" si="12"/>
        <v>-120898.38500000001</v>
      </c>
      <c r="F105" s="72">
        <f t="shared" si="12"/>
        <v>-125991.55499999999</v>
      </c>
      <c r="G105" s="72">
        <f t="shared" si="12"/>
        <v>-97798.766440000007</v>
      </c>
      <c r="H105" s="72">
        <f t="shared" si="12"/>
        <v>-86301.466840000008</v>
      </c>
      <c r="I105" s="72">
        <f t="shared" si="12"/>
        <v>-105823.34544000002</v>
      </c>
      <c r="J105" s="72">
        <f t="shared" si="12"/>
        <v>-89374.374120000008</v>
      </c>
      <c r="K105" s="73">
        <f t="shared" si="12"/>
        <v>-87620.599600000016</v>
      </c>
      <c r="L105" s="73">
        <f t="shared" si="12"/>
        <v>-85653.857920000009</v>
      </c>
      <c r="M105" s="73">
        <f t="shared" si="12"/>
        <v>-85269.021360000013</v>
      </c>
      <c r="N105" s="73">
        <f t="shared" si="12"/>
        <v>-94393.007000000012</v>
      </c>
      <c r="O105" s="74">
        <f t="shared" si="12"/>
        <v>-84766.583039999998</v>
      </c>
    </row>
    <row r="106" spans="1:15" x14ac:dyDescent="0.35">
      <c r="A106" s="58" t="s">
        <v>111</v>
      </c>
      <c r="B106" s="40"/>
      <c r="C106" s="40"/>
      <c r="D106" s="98"/>
      <c r="E106" s="98"/>
      <c r="F106" s="98"/>
      <c r="G106" s="98"/>
      <c r="H106" s="98"/>
      <c r="I106" s="98"/>
      <c r="J106" s="98"/>
      <c r="K106" s="98"/>
      <c r="L106" s="85"/>
      <c r="M106" s="85"/>
      <c r="N106" s="85"/>
      <c r="O106" s="86"/>
    </row>
    <row r="107" spans="1:15" x14ac:dyDescent="0.35">
      <c r="A107" s="37" t="s">
        <v>30</v>
      </c>
      <c r="B107" s="14"/>
      <c r="C107" s="14"/>
      <c r="D107" s="75">
        <v>-57131.59</v>
      </c>
      <c r="E107" s="75">
        <v>-53719.93</v>
      </c>
      <c r="F107" s="75">
        <v>-55939.24</v>
      </c>
      <c r="G107" s="75">
        <v>-60000</v>
      </c>
      <c r="H107" s="75">
        <v>-60000</v>
      </c>
      <c r="I107" s="75">
        <v>-60000</v>
      </c>
      <c r="J107" s="75">
        <v>-60000</v>
      </c>
      <c r="K107" s="76">
        <v>-60000</v>
      </c>
      <c r="L107" s="76">
        <v>-60000</v>
      </c>
      <c r="M107" s="76">
        <v>-60000</v>
      </c>
      <c r="N107" s="76">
        <v>-60000</v>
      </c>
      <c r="O107" s="96">
        <v>-60000</v>
      </c>
    </row>
    <row r="108" spans="1:15" x14ac:dyDescent="0.35">
      <c r="A108" s="29" t="s">
        <v>31</v>
      </c>
      <c r="B108" s="20"/>
      <c r="C108" s="20"/>
      <c r="D108" s="97">
        <v>-60827.72</v>
      </c>
      <c r="E108" s="78">
        <v>-28199.47</v>
      </c>
      <c r="F108" s="78">
        <v>-31509.56</v>
      </c>
      <c r="G108" s="97">
        <v>-65000</v>
      </c>
      <c r="H108" s="97">
        <v>-65000</v>
      </c>
      <c r="I108" s="97">
        <v>-65000</v>
      </c>
      <c r="J108" s="97">
        <v>-65000</v>
      </c>
      <c r="K108" s="100">
        <v>-65000</v>
      </c>
      <c r="L108" s="100">
        <v>-65000</v>
      </c>
      <c r="M108" s="100">
        <v>-65000</v>
      </c>
      <c r="N108" s="100">
        <v>-65000</v>
      </c>
      <c r="O108" s="101">
        <v>-65000</v>
      </c>
    </row>
    <row r="109" spans="1:15" x14ac:dyDescent="0.35">
      <c r="A109" s="29" t="s">
        <v>32</v>
      </c>
      <c r="B109" s="20"/>
      <c r="C109" s="20"/>
      <c r="D109" s="97">
        <v>0</v>
      </c>
      <c r="E109" s="102"/>
      <c r="F109" s="78">
        <v>6405.8</v>
      </c>
      <c r="G109" s="78">
        <v>-10247.77</v>
      </c>
      <c r="H109" s="78"/>
      <c r="I109" s="78"/>
      <c r="J109" s="78">
        <v>-10000</v>
      </c>
      <c r="K109" s="79"/>
      <c r="L109" s="78"/>
      <c r="M109" s="78">
        <v>-8000</v>
      </c>
      <c r="N109" s="78"/>
      <c r="O109" s="77"/>
    </row>
    <row r="110" spans="1:15" x14ac:dyDescent="0.35">
      <c r="A110" s="31" t="s">
        <v>112</v>
      </c>
      <c r="B110" s="3"/>
      <c r="C110" s="3"/>
      <c r="D110" s="69">
        <f t="shared" ref="D110:G110" si="13">SUM(D107:D109)</f>
        <v>-117959.31</v>
      </c>
      <c r="E110" s="69">
        <f t="shared" si="13"/>
        <v>-81919.399999999994</v>
      </c>
      <c r="F110" s="69">
        <f t="shared" si="13"/>
        <v>-81043</v>
      </c>
      <c r="G110" s="69">
        <f t="shared" si="13"/>
        <v>-135247.76999999999</v>
      </c>
      <c r="H110" s="69">
        <f>SUM(H107:H109)</f>
        <v>-125000</v>
      </c>
      <c r="I110" s="69">
        <f t="shared" ref="I110:J110" si="14">SUM(I107:I109)</f>
        <v>-125000</v>
      </c>
      <c r="J110" s="69">
        <f t="shared" si="14"/>
        <v>-135000</v>
      </c>
      <c r="K110" s="70">
        <f t="shared" ref="K110:O110" si="15">SUM(K107:K109)</f>
        <v>-125000</v>
      </c>
      <c r="L110" s="70">
        <f t="shared" si="15"/>
        <v>-125000</v>
      </c>
      <c r="M110" s="70">
        <f t="shared" si="15"/>
        <v>-133000</v>
      </c>
      <c r="N110" s="70">
        <f t="shared" si="15"/>
        <v>-125000</v>
      </c>
      <c r="O110" s="71">
        <f t="shared" si="15"/>
        <v>-125000</v>
      </c>
    </row>
    <row r="111" spans="1:15" x14ac:dyDescent="0.35">
      <c r="A111" s="110" t="s">
        <v>33</v>
      </c>
      <c r="B111" s="111"/>
      <c r="C111" s="56"/>
      <c r="D111" s="103">
        <v>-52451.13</v>
      </c>
      <c r="E111" s="104">
        <v>-47856.7</v>
      </c>
      <c r="F111" s="104">
        <v>-72617.17</v>
      </c>
      <c r="G111" s="103">
        <v>-50000</v>
      </c>
      <c r="H111" s="103">
        <v>-40000</v>
      </c>
      <c r="I111" s="103">
        <v>-40000</v>
      </c>
      <c r="J111" s="103">
        <v>-40000</v>
      </c>
      <c r="K111" s="103">
        <v>-40000</v>
      </c>
      <c r="L111" s="103">
        <v>-40000</v>
      </c>
      <c r="M111" s="103">
        <v>-40000</v>
      </c>
      <c r="N111" s="103">
        <v>-40000</v>
      </c>
      <c r="O111" s="101">
        <v>-40000</v>
      </c>
    </row>
    <row r="112" spans="1:15" x14ac:dyDescent="0.35">
      <c r="A112" s="58" t="s">
        <v>102</v>
      </c>
      <c r="B112" s="40"/>
      <c r="C112" s="40"/>
      <c r="D112" s="84">
        <v>-7757.61</v>
      </c>
      <c r="E112" s="85">
        <v>-9611.2199999999993</v>
      </c>
      <c r="F112" s="85">
        <v>-9739.5</v>
      </c>
      <c r="G112" s="85">
        <v>-10750</v>
      </c>
      <c r="H112" s="85">
        <v>-10750</v>
      </c>
      <c r="I112" s="85">
        <v>-10750</v>
      </c>
      <c r="J112" s="85">
        <v>-10750</v>
      </c>
      <c r="K112" s="85">
        <v>-10750</v>
      </c>
      <c r="L112" s="85">
        <v>-10750</v>
      </c>
      <c r="M112" s="85">
        <v>-10750</v>
      </c>
      <c r="N112" s="85">
        <v>-10750</v>
      </c>
      <c r="O112" s="86">
        <v>-10750</v>
      </c>
    </row>
    <row r="113" spans="1:15" ht="23.25" customHeight="1" thickBot="1" x14ac:dyDescent="0.4">
      <c r="A113" s="32" t="s">
        <v>113</v>
      </c>
      <c r="B113" s="6"/>
      <c r="C113" s="7"/>
      <c r="D113" s="87">
        <f t="shared" ref="D113:O113" si="16">D27+D48+D105+D110+D111</f>
        <v>-441190.37000000005</v>
      </c>
      <c r="E113" s="87">
        <f t="shared" si="16"/>
        <v>-463841.30499999999</v>
      </c>
      <c r="F113" s="87">
        <f t="shared" si="16"/>
        <v>-431215.11499999993</v>
      </c>
      <c r="G113" s="87">
        <f t="shared" si="16"/>
        <v>-440238.32094000001</v>
      </c>
      <c r="H113" s="87">
        <f t="shared" si="16"/>
        <v>-402151.38673999999</v>
      </c>
      <c r="I113" s="87">
        <f t="shared" si="16"/>
        <v>-431473.67124</v>
      </c>
      <c r="J113" s="87">
        <f t="shared" si="16"/>
        <v>-409814.01851999998</v>
      </c>
      <c r="K113" s="88">
        <f t="shared" si="16"/>
        <v>-397521.0699</v>
      </c>
      <c r="L113" s="88">
        <f t="shared" si="16"/>
        <v>-395114.73791999999</v>
      </c>
      <c r="M113" s="88">
        <f t="shared" si="16"/>
        <v>-409079.84136000002</v>
      </c>
      <c r="N113" s="88">
        <f t="shared" si="16"/>
        <v>-403645.82700000005</v>
      </c>
      <c r="O113" s="89">
        <f t="shared" si="16"/>
        <v>-389674.58304</v>
      </c>
    </row>
    <row r="114" spans="1:15" ht="24.75" customHeight="1" thickBot="1" x14ac:dyDescent="0.4">
      <c r="A114" s="33" t="s">
        <v>120</v>
      </c>
      <c r="B114" s="62"/>
      <c r="C114" s="63"/>
      <c r="D114" s="105">
        <f t="shared" ref="D114:O114" si="17">D18+D27+D48+D105+D110+D111</f>
        <v>70989.122999999992</v>
      </c>
      <c r="E114" s="105">
        <f t="shared" si="17"/>
        <v>-23024.99500000001</v>
      </c>
      <c r="F114" s="105">
        <f t="shared" si="17"/>
        <v>188401.13500000001</v>
      </c>
      <c r="G114" s="105">
        <f t="shared" si="17"/>
        <v>119860.54906000002</v>
      </c>
      <c r="H114" s="105">
        <f t="shared" si="17"/>
        <v>3496.6832600000198</v>
      </c>
      <c r="I114" s="105">
        <f t="shared" si="17"/>
        <v>-66319.051240000015</v>
      </c>
      <c r="J114" s="105">
        <f t="shared" si="17"/>
        <v>-33717.008520000032</v>
      </c>
      <c r="K114" s="106">
        <f t="shared" si="17"/>
        <v>181944.73010000004</v>
      </c>
      <c r="L114" s="106">
        <f t="shared" si="17"/>
        <v>-22446.577919999982</v>
      </c>
      <c r="M114" s="106">
        <f t="shared" si="17"/>
        <v>-46795.561360000051</v>
      </c>
      <c r="N114" s="106">
        <f t="shared" si="17"/>
        <v>-84483.577000000019</v>
      </c>
      <c r="O114" s="107">
        <f t="shared" si="17"/>
        <v>-192612.66304000001</v>
      </c>
    </row>
    <row r="115" spans="1:15" ht="16" thickBot="1" x14ac:dyDescent="0.4">
      <c r="B115" s="64" t="s">
        <v>121</v>
      </c>
      <c r="C115" s="65">
        <v>350839.87</v>
      </c>
      <c r="D115" s="108">
        <f>C115+D114</f>
        <v>421828.99300000002</v>
      </c>
      <c r="E115" s="108">
        <f>D115+E114</f>
        <v>398803.99800000002</v>
      </c>
      <c r="F115" s="108">
        <f t="shared" ref="F115:O115" si="18">E115+F114</f>
        <v>587205.13300000003</v>
      </c>
      <c r="G115" s="108">
        <f t="shared" si="18"/>
        <v>707065.68206000002</v>
      </c>
      <c r="H115" s="108">
        <f t="shared" si="18"/>
        <v>710562.3653200001</v>
      </c>
      <c r="I115" s="108">
        <f t="shared" si="18"/>
        <v>644243.31408000004</v>
      </c>
      <c r="J115" s="108">
        <f t="shared" si="18"/>
        <v>610526.30556000001</v>
      </c>
      <c r="K115" s="108">
        <f t="shared" si="18"/>
        <v>792471.03566000005</v>
      </c>
      <c r="L115" s="108">
        <f t="shared" si="18"/>
        <v>770024.4577400001</v>
      </c>
      <c r="M115" s="108">
        <f t="shared" si="18"/>
        <v>723228.89638000005</v>
      </c>
      <c r="N115" s="108">
        <f t="shared" si="18"/>
        <v>638745.31938</v>
      </c>
      <c r="O115" s="112">
        <f t="shared" si="18"/>
        <v>446132.65633999999</v>
      </c>
    </row>
    <row r="116" spans="1:15" x14ac:dyDescent="0.35"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</sheetData>
  <mergeCells count="1">
    <mergeCell ref="A1:O1"/>
  </mergeCells>
  <phoneticPr fontId="6" type="noConversion"/>
  <pageMargins left="0.25" right="0.25" top="0.75" bottom="0.75" header="0.3" footer="0.3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Holz</dc:creator>
  <cp:lastModifiedBy>Andrea Heinze | Consulting</cp:lastModifiedBy>
  <cp:lastPrinted>2026-05-06T07:19:00Z</cp:lastPrinted>
  <dcterms:created xsi:type="dcterms:W3CDTF">2026-02-12T09:23:14Z</dcterms:created>
  <dcterms:modified xsi:type="dcterms:W3CDTF">2026-05-06T08:06:28Z</dcterms:modified>
</cp:coreProperties>
</file>